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396" windowHeight="8508" activeTab="0"/>
  </bookViews>
  <sheets>
    <sheet name="课程设置" sheetId="1" r:id="rId1"/>
    <sheet name="分学期" sheetId="2" r:id="rId2"/>
  </sheets>
  <definedNames>
    <definedName name="_xlnm.Print_Area" localSheetId="1">'分学期'!$A$1:$I$84</definedName>
    <definedName name="_xlnm.Print_Area" localSheetId="0">'课程设置'!$A$1:$K$91</definedName>
    <definedName name="_xlnm.Print_Titles" localSheetId="1">'分学期'!$2:$2</definedName>
    <definedName name="_xlnm.Print_Titles" localSheetId="0">'课程设置'!$1:$4</definedName>
    <definedName name="学分统计">'课程设置'!#REF!</definedName>
  </definedNames>
  <calcPr fullCalcOnLoad="1"/>
</workbook>
</file>

<file path=xl/sharedStrings.xml><?xml version="1.0" encoding="utf-8"?>
<sst xmlns="http://schemas.openxmlformats.org/spreadsheetml/2006/main" count="232" uniqueCount="206">
  <si>
    <t>AWY0010</t>
  </si>
  <si>
    <t>AWY0020</t>
  </si>
  <si>
    <t>ATY0010</t>
  </si>
  <si>
    <t>ATY0020</t>
  </si>
  <si>
    <t>ATY0030</t>
  </si>
  <si>
    <t>ATY0040</t>
  </si>
  <si>
    <t>BSX0010</t>
  </si>
  <si>
    <t>BSX0020</t>
  </si>
  <si>
    <t>BWL0010</t>
  </si>
  <si>
    <t>BWL0020</t>
  </si>
  <si>
    <t>BWS0010</t>
  </si>
  <si>
    <t>ASZ0010</t>
  </si>
  <si>
    <t>ASZ0030</t>
  </si>
  <si>
    <t>ASZ0110</t>
  </si>
  <si>
    <t>课程名称</t>
  </si>
  <si>
    <t>ASZ0120</t>
  </si>
  <si>
    <t>AQT0040</t>
  </si>
  <si>
    <t>AQT0030</t>
  </si>
  <si>
    <t>BWS0020</t>
  </si>
  <si>
    <t>BJS0010</t>
  </si>
  <si>
    <t>FJS0200</t>
  </si>
  <si>
    <t>FDX0050</t>
  </si>
  <si>
    <t>FDX0060</t>
  </si>
  <si>
    <t>FDX0130</t>
  </si>
  <si>
    <t>FDX0160</t>
  </si>
  <si>
    <t>FDX0150</t>
  </si>
  <si>
    <t>安全教育</t>
  </si>
  <si>
    <t>体育（1）</t>
  </si>
  <si>
    <t>体育（3）</t>
  </si>
  <si>
    <t>体育（4）</t>
  </si>
  <si>
    <t>高等数学A（1）</t>
  </si>
  <si>
    <t>高等数学A（2）</t>
  </si>
  <si>
    <t>大学物理（1）</t>
  </si>
  <si>
    <t>大学物理（2）</t>
  </si>
  <si>
    <t>大学物理实验（1）</t>
  </si>
  <si>
    <t>大学物理实验（2）</t>
  </si>
  <si>
    <t>计算机应用基础</t>
  </si>
  <si>
    <t>军事训练</t>
  </si>
  <si>
    <t>单片机专题实训</t>
  </si>
  <si>
    <t>电子系统设计实训</t>
  </si>
  <si>
    <t>中国近代现代史纲要</t>
  </si>
  <si>
    <t>思想道德修养与法律基础</t>
  </si>
  <si>
    <t>毛泽东思想和中国特色
社会主义理论体系概论</t>
  </si>
  <si>
    <t>国防教育</t>
  </si>
  <si>
    <t>大学生就业与创业专题</t>
  </si>
  <si>
    <t>形势与政策专题</t>
  </si>
  <si>
    <t>大学英语（1）</t>
  </si>
  <si>
    <t>大学英语（2）</t>
  </si>
  <si>
    <t>体育（2）</t>
  </si>
  <si>
    <t>C语言程序设计</t>
  </si>
  <si>
    <t>C语言课程设计</t>
  </si>
  <si>
    <t>电子产品装调实习</t>
  </si>
  <si>
    <t>模拟电子技术课程设计</t>
  </si>
  <si>
    <t>数字电子技术课程设计</t>
  </si>
  <si>
    <t>生产实习</t>
  </si>
  <si>
    <t>毕业设计</t>
  </si>
  <si>
    <t>学分统计表</t>
  </si>
  <si>
    <t>马克思主义基本原理概论</t>
  </si>
  <si>
    <t>……</t>
  </si>
  <si>
    <t>线性代数B</t>
  </si>
  <si>
    <t>概率论与数理统计B</t>
  </si>
  <si>
    <t>BSX0090</t>
  </si>
  <si>
    <t>BSX0110</t>
  </si>
  <si>
    <t>选修学分最低要求</t>
  </si>
  <si>
    <t>C++程序设计语言</t>
  </si>
  <si>
    <t>CDX0130</t>
  </si>
  <si>
    <t>CJX0070</t>
  </si>
  <si>
    <t>CDX0160</t>
  </si>
  <si>
    <t>工程图学基础</t>
  </si>
  <si>
    <t>MATLAB编程与应用</t>
  </si>
  <si>
    <t>FJU0010</t>
  </si>
  <si>
    <t>嵌入式系统设计认证</t>
  </si>
  <si>
    <t>电子工程师认证</t>
  </si>
  <si>
    <r>
      <rPr>
        <b/>
        <sz val="10"/>
        <color indexed="30"/>
        <rFont val="宋体"/>
        <family val="0"/>
      </rPr>
      <t>学分</t>
    </r>
  </si>
  <si>
    <r>
      <rPr>
        <b/>
        <sz val="10"/>
        <color indexed="30"/>
        <rFont val="宋体"/>
        <family val="0"/>
      </rPr>
      <t>备</t>
    </r>
    <r>
      <rPr>
        <b/>
        <sz val="10"/>
        <color indexed="30"/>
        <rFont val="Times New Roman"/>
        <family val="1"/>
      </rPr>
      <t xml:space="preserve">  </t>
    </r>
    <r>
      <rPr>
        <b/>
        <sz val="10"/>
        <color indexed="30"/>
        <rFont val="宋体"/>
        <family val="0"/>
      </rPr>
      <t>注</t>
    </r>
  </si>
  <si>
    <t>EJS0005</t>
  </si>
  <si>
    <r>
      <t>高等数学A（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</si>
  <si>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t>经济管理类课程</t>
  </si>
  <si>
    <t>申论</t>
  </si>
  <si>
    <t>思想政治</t>
  </si>
  <si>
    <t>自然科学基础</t>
  </si>
  <si>
    <t>专业基础</t>
  </si>
  <si>
    <t>专业必修</t>
  </si>
  <si>
    <t>公共选修</t>
  </si>
  <si>
    <t>跨专业选修</t>
  </si>
  <si>
    <t>实训必修</t>
  </si>
  <si>
    <t>实训选修</t>
  </si>
  <si>
    <t>学分合计</t>
  </si>
  <si>
    <r>
      <t>模拟电子技术</t>
    </r>
    <r>
      <rPr>
        <vertAlign val="superscript"/>
        <sz val="10"/>
        <rFont val="宋体"/>
        <family val="0"/>
      </rPr>
      <t>*</t>
    </r>
  </si>
  <si>
    <r>
      <t>信号与系统分析</t>
    </r>
    <r>
      <rPr>
        <vertAlign val="superscript"/>
        <sz val="10"/>
        <rFont val="宋体"/>
        <family val="0"/>
      </rPr>
      <t>*</t>
    </r>
  </si>
  <si>
    <r>
      <t>数字电子技术</t>
    </r>
    <r>
      <rPr>
        <vertAlign val="superscript"/>
        <sz val="10"/>
        <rFont val="宋体"/>
        <family val="0"/>
      </rPr>
      <t>*</t>
    </r>
  </si>
  <si>
    <r>
      <t>微机原理与接口技术</t>
    </r>
    <r>
      <rPr>
        <vertAlign val="superscript"/>
        <sz val="10"/>
        <rFont val="宋体"/>
        <family val="0"/>
      </rPr>
      <t>*</t>
    </r>
  </si>
  <si>
    <r>
      <t>电路基础</t>
    </r>
    <r>
      <rPr>
        <vertAlign val="superscript"/>
        <sz val="10"/>
        <rFont val="宋体"/>
        <family val="0"/>
      </rPr>
      <t>*</t>
    </r>
  </si>
  <si>
    <t>网络教学</t>
  </si>
  <si>
    <t>……</t>
  </si>
  <si>
    <r>
      <t>CDX01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</si>
  <si>
    <r>
      <t>CDX01</t>
    </r>
    <r>
      <rPr>
        <sz val="10"/>
        <rFont val="宋体"/>
        <family val="0"/>
      </rPr>
      <t>9</t>
    </r>
    <r>
      <rPr>
        <sz val="10"/>
        <rFont val="宋体"/>
        <family val="0"/>
      </rPr>
      <t>0</t>
    </r>
  </si>
  <si>
    <t>CDX0150</t>
  </si>
  <si>
    <t>专业选修</t>
  </si>
  <si>
    <t>学时分配</t>
  </si>
  <si>
    <t>授课</t>
  </si>
  <si>
    <r>
      <rPr>
        <sz val="10"/>
        <rFont val="宋体"/>
        <family val="0"/>
      </rPr>
      <t>E</t>
    </r>
    <r>
      <rPr>
        <sz val="10"/>
        <rFont val="宋体"/>
        <family val="0"/>
      </rPr>
      <t>DX0</t>
    </r>
    <r>
      <rPr>
        <sz val="10"/>
        <rFont val="宋体"/>
        <family val="0"/>
      </rPr>
      <t>494</t>
    </r>
  </si>
  <si>
    <t>EDX0504</t>
  </si>
  <si>
    <t>GDX0010</t>
  </si>
  <si>
    <t>GDX0020</t>
  </si>
  <si>
    <t>实训环节</t>
  </si>
  <si>
    <t>ASZ0041</t>
  </si>
  <si>
    <t>实践</t>
  </si>
  <si>
    <r>
      <t>A</t>
    </r>
    <r>
      <rPr>
        <sz val="10"/>
        <rFont val="宋体"/>
        <family val="0"/>
      </rPr>
      <t>JY0010</t>
    </r>
  </si>
  <si>
    <t>人文社科体育</t>
  </si>
  <si>
    <r>
      <t>CJS00</t>
    </r>
    <r>
      <rPr>
        <sz val="10"/>
        <rFont val="宋体"/>
        <family val="0"/>
      </rPr>
      <t>3</t>
    </r>
    <r>
      <rPr>
        <sz val="10"/>
        <rFont val="宋体"/>
        <family val="0"/>
      </rPr>
      <t>0</t>
    </r>
  </si>
  <si>
    <t>BSX0030</t>
  </si>
  <si>
    <t>BSX0120</t>
  </si>
  <si>
    <t>BSX0130</t>
  </si>
  <si>
    <t>英语（四级、六级、听说）</t>
  </si>
  <si>
    <t>人文社科体育类</t>
  </si>
  <si>
    <t>学时</t>
  </si>
  <si>
    <t>课程编码</t>
  </si>
  <si>
    <t>课程名称</t>
  </si>
  <si>
    <t>学分</t>
  </si>
  <si>
    <t>学时</t>
  </si>
  <si>
    <t>备  注</t>
  </si>
  <si>
    <t>课程编码</t>
  </si>
  <si>
    <t>授课
学时</t>
  </si>
  <si>
    <t>实践
学时</t>
  </si>
  <si>
    <r>
      <rPr>
        <b/>
        <sz val="10"/>
        <rFont val="宋体"/>
        <family val="0"/>
      </rPr>
      <t>必修学分小计</t>
    </r>
  </si>
  <si>
    <r>
      <rPr>
        <b/>
        <sz val="10"/>
        <rFont val="宋体"/>
        <family val="0"/>
      </rPr>
      <t>选修学分建议</t>
    </r>
  </si>
  <si>
    <r>
      <rPr>
        <b/>
        <sz val="10"/>
        <rFont val="宋体"/>
        <family val="0"/>
      </rPr>
      <t>必修学分合计</t>
    </r>
  </si>
  <si>
    <r>
      <rPr>
        <b/>
        <sz val="10"/>
        <rFont val="宋体"/>
        <family val="0"/>
      </rPr>
      <t>选修学分合计</t>
    </r>
  </si>
  <si>
    <r>
      <rPr>
        <b/>
        <sz val="10"/>
        <rFont val="宋体"/>
        <family val="0"/>
      </rPr>
      <t>总学分</t>
    </r>
  </si>
  <si>
    <r>
      <rPr>
        <sz val="10"/>
        <rFont val="宋体"/>
        <family val="0"/>
      </rPr>
      <t>选修</t>
    </r>
  </si>
  <si>
    <r>
      <rPr>
        <sz val="10"/>
        <rFont val="宋体"/>
        <family val="0"/>
      </rPr>
      <t>暑期</t>
    </r>
  </si>
  <si>
    <r>
      <rPr>
        <sz val="10"/>
        <rFont val="宋体"/>
        <family val="0"/>
      </rPr>
      <t>选修</t>
    </r>
  </si>
  <si>
    <r>
      <rPr>
        <b/>
        <sz val="10"/>
        <color indexed="30"/>
        <rFont val="宋体"/>
        <family val="0"/>
      </rPr>
      <t>课程类别</t>
    </r>
  </si>
  <si>
    <r>
      <rPr>
        <b/>
        <sz val="10"/>
        <color indexed="30"/>
        <rFont val="宋体"/>
        <family val="0"/>
      </rPr>
      <t>学分</t>
    </r>
  </si>
  <si>
    <r>
      <rPr>
        <b/>
        <sz val="10"/>
        <color indexed="30"/>
        <rFont val="宋体"/>
        <family val="0"/>
      </rPr>
      <t>比</t>
    </r>
    <r>
      <rPr>
        <b/>
        <sz val="10"/>
        <color indexed="30"/>
        <rFont val="Arial"/>
        <family val="2"/>
      </rPr>
      <t xml:space="preserve"> </t>
    </r>
    <r>
      <rPr>
        <b/>
        <sz val="10"/>
        <color indexed="30"/>
        <rFont val="宋体"/>
        <family val="0"/>
      </rPr>
      <t>例</t>
    </r>
  </si>
  <si>
    <r>
      <rPr>
        <sz val="10"/>
        <rFont val="宋体"/>
        <family val="0"/>
      </rPr>
      <t>专业主干</t>
    </r>
  </si>
  <si>
    <r>
      <rPr>
        <sz val="10"/>
        <rFont val="宋体"/>
        <family val="0"/>
      </rPr>
      <t>实训环节</t>
    </r>
  </si>
  <si>
    <r>
      <t>(</t>
    </r>
    <r>
      <rPr>
        <sz val="10"/>
        <rFont val="宋体"/>
        <family val="0"/>
      </rPr>
      <t>实践教学</t>
    </r>
    <r>
      <rPr>
        <sz val="10"/>
        <rFont val="Arial"/>
        <family val="2"/>
      </rPr>
      <t>)</t>
    </r>
  </si>
  <si>
    <r>
      <rPr>
        <b/>
        <sz val="10"/>
        <color indexed="30"/>
        <rFont val="宋体"/>
        <family val="0"/>
      </rPr>
      <t>总学分数</t>
    </r>
  </si>
  <si>
    <t>大学英语（3）</t>
  </si>
  <si>
    <r>
      <t>1~6</t>
    </r>
    <r>
      <rPr>
        <sz val="10"/>
        <rFont val="宋体"/>
        <family val="0"/>
      </rPr>
      <t>学期分散安排</t>
    </r>
  </si>
  <si>
    <r>
      <t>1~7学期分散安排</t>
    </r>
  </si>
  <si>
    <r>
      <rPr>
        <sz val="10"/>
        <rFont val="宋体"/>
        <family val="0"/>
      </rPr>
      <t>选修</t>
    </r>
  </si>
  <si>
    <t>CDX0140</t>
  </si>
  <si>
    <t>思政教研室</t>
  </si>
  <si>
    <t>保卫部</t>
  </si>
  <si>
    <t>教学中心</t>
  </si>
  <si>
    <t>外语系</t>
  </si>
  <si>
    <t>数学教研室</t>
  </si>
  <si>
    <t>物理教学中心</t>
  </si>
  <si>
    <t>计算机系</t>
  </si>
  <si>
    <t>机械系</t>
  </si>
  <si>
    <t>AWY0100</t>
  </si>
  <si>
    <t>电气与信息工程系</t>
  </si>
  <si>
    <t>线性代数B（2）</t>
  </si>
  <si>
    <t>概率论与数理统计B（2）</t>
  </si>
  <si>
    <t>行政职业能力测验</t>
  </si>
  <si>
    <t>DDX0220</t>
  </si>
  <si>
    <r>
      <rPr>
        <sz val="10"/>
        <rFont val="宋体"/>
        <family val="0"/>
      </rPr>
      <t>传感器技术与应用</t>
    </r>
    <r>
      <rPr>
        <sz val="10"/>
        <rFont val="Times New Roman"/>
        <family val="1"/>
      </rPr>
      <t>*</t>
    </r>
  </si>
  <si>
    <t>DDX0600</t>
  </si>
  <si>
    <r>
      <rPr>
        <sz val="10"/>
        <rFont val="宋体"/>
        <family val="0"/>
      </rPr>
      <t>自动化仪表与过程控制</t>
    </r>
    <r>
      <rPr>
        <sz val="10"/>
        <rFont val="Times New Roman"/>
        <family val="1"/>
      </rPr>
      <t>*</t>
    </r>
  </si>
  <si>
    <t>EDX0264</t>
  </si>
  <si>
    <t>楼宇自动化概论</t>
  </si>
  <si>
    <t>EDX0024</t>
  </si>
  <si>
    <t>现代控制理论</t>
  </si>
  <si>
    <t>EDX0394</t>
  </si>
  <si>
    <t>计算机网络与应用</t>
  </si>
  <si>
    <t>FDX0320</t>
  </si>
  <si>
    <t>自动化仪表与过程控制实训</t>
  </si>
  <si>
    <r>
      <t>学分合计(选修</t>
    </r>
    <r>
      <rPr>
        <b/>
        <sz val="10"/>
        <color indexed="30"/>
        <rFont val="宋体"/>
        <family val="0"/>
      </rPr>
      <t>3</t>
    </r>
    <r>
      <rPr>
        <b/>
        <sz val="10"/>
        <color indexed="30"/>
        <rFont val="宋体"/>
        <family val="0"/>
      </rPr>
      <t>学分)</t>
    </r>
  </si>
  <si>
    <t>DDX0510</t>
  </si>
  <si>
    <r>
      <t>自动控制原理</t>
    </r>
    <r>
      <rPr>
        <vertAlign val="superscript"/>
        <sz val="10"/>
        <rFont val="宋体"/>
        <family val="0"/>
      </rPr>
      <t>*</t>
    </r>
  </si>
  <si>
    <r>
      <rPr>
        <b/>
        <sz val="10"/>
        <rFont val="宋体"/>
        <family val="0"/>
      </rPr>
      <t>公共选修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学分</t>
    </r>
  </si>
  <si>
    <r>
      <t>DDX0</t>
    </r>
    <r>
      <rPr>
        <sz val="10"/>
        <rFont val="宋体"/>
        <family val="0"/>
      </rPr>
      <t>59</t>
    </r>
    <r>
      <rPr>
        <sz val="10"/>
        <rFont val="宋体"/>
        <family val="0"/>
      </rPr>
      <t>0</t>
    </r>
  </si>
  <si>
    <r>
      <t>PLC技术与应用</t>
    </r>
    <r>
      <rPr>
        <vertAlign val="superscript"/>
        <sz val="10"/>
        <rFont val="宋体"/>
        <family val="0"/>
      </rPr>
      <t>*</t>
    </r>
  </si>
  <si>
    <t>DDX0090</t>
  </si>
  <si>
    <t>EDX0314</t>
  </si>
  <si>
    <t>控制电机</t>
  </si>
  <si>
    <r>
      <rPr>
        <sz val="10"/>
        <rFont val="宋体"/>
        <family val="0"/>
      </rPr>
      <t>选修</t>
    </r>
  </si>
  <si>
    <r>
      <t>EDX04</t>
    </r>
    <r>
      <rPr>
        <sz val="10"/>
        <rFont val="宋体"/>
        <family val="0"/>
      </rPr>
      <t>2</t>
    </r>
    <r>
      <rPr>
        <sz val="10"/>
        <rFont val="宋体"/>
        <family val="0"/>
      </rPr>
      <t>4</t>
    </r>
  </si>
  <si>
    <t>电力拖动控制技术</t>
  </si>
  <si>
    <t>EDX0444</t>
  </si>
  <si>
    <t>测试技术</t>
  </si>
  <si>
    <t>FDX0310</t>
  </si>
  <si>
    <r>
      <rPr>
        <sz val="10"/>
        <rFont val="宋体"/>
        <family val="0"/>
      </rPr>
      <t>计算机控制技术实训</t>
    </r>
    <r>
      <rPr>
        <sz val="10"/>
        <rFont val="Times New Roman"/>
        <family val="1"/>
      </rPr>
      <t>*</t>
    </r>
  </si>
  <si>
    <t>人文社科体育选修</t>
  </si>
  <si>
    <t>DDX0050</t>
  </si>
  <si>
    <t>数字信号处理</t>
  </si>
  <si>
    <r>
      <rPr>
        <b/>
        <sz val="10"/>
        <rFont val="宋体"/>
        <family val="0"/>
      </rPr>
      <t>实训选修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，专业选修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，跨专业选修</t>
    </r>
    <r>
      <rPr>
        <b/>
        <sz val="10"/>
        <rFont val="Arial"/>
        <family val="2"/>
      </rPr>
      <t>4</t>
    </r>
  </si>
  <si>
    <r>
      <rPr>
        <sz val="10"/>
        <rFont val="宋体"/>
        <family val="0"/>
      </rPr>
      <t>计算机控制技术</t>
    </r>
    <r>
      <rPr>
        <sz val="10"/>
        <rFont val="Times New Roman"/>
        <family val="1"/>
      </rPr>
      <t>*</t>
    </r>
  </si>
  <si>
    <t>西安交通大学城市学院</t>
  </si>
  <si>
    <t>自动化专业本科培养计划</t>
  </si>
  <si>
    <t>课程类别</t>
  </si>
  <si>
    <t>周
学时</t>
  </si>
  <si>
    <t>开课
学期</t>
  </si>
  <si>
    <t>周
学时</t>
  </si>
  <si>
    <t>开课
学期</t>
  </si>
  <si>
    <t>自动化专业指导性教学计划</t>
  </si>
  <si>
    <t>通识类课程</t>
  </si>
  <si>
    <t>专业主干课程</t>
  </si>
  <si>
    <t>个性发展类课程</t>
  </si>
  <si>
    <t>通识类</t>
  </si>
  <si>
    <t>个性发展类</t>
  </si>
  <si>
    <r>
      <rPr>
        <sz val="10"/>
        <rFont val="宋体"/>
        <family val="0"/>
      </rPr>
      <t>第</t>
    </r>
    <r>
      <rPr>
        <sz val="10"/>
        <rFont val="Arial"/>
        <family val="2"/>
      </rPr>
      <t>6</t>
    </r>
    <r>
      <rPr>
        <sz val="10"/>
        <rFont val="宋体"/>
        <family val="0"/>
      </rPr>
      <t>周起始</t>
    </r>
  </si>
  <si>
    <t>素质拓展提升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</si>
</sst>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%"/>
    <numFmt numFmtId="193" formatCode="000000"/>
  </numFmts>
  <fonts count="7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Lucida Sans Typewriter"/>
      <family val="3"/>
    </font>
    <font>
      <sz val="12"/>
      <name val="Lucida Sans Typewrit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华文楷体"/>
      <family val="0"/>
    </font>
    <font>
      <b/>
      <sz val="10"/>
      <name val="微软雅黑"/>
      <family val="2"/>
    </font>
    <font>
      <sz val="14"/>
      <name val="Times New Roman"/>
      <family val="1"/>
    </font>
    <font>
      <b/>
      <sz val="12"/>
      <name val="宋体"/>
      <family val="0"/>
    </font>
    <font>
      <sz val="12"/>
      <color indexed="12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b/>
      <sz val="10"/>
      <color indexed="30"/>
      <name val="宋体"/>
      <family val="0"/>
    </font>
    <font>
      <b/>
      <sz val="10"/>
      <color indexed="30"/>
      <name val="Times New Roman"/>
      <family val="1"/>
    </font>
    <font>
      <vertAlign val="superscript"/>
      <sz val="10"/>
      <name val="宋体"/>
      <family val="0"/>
    </font>
    <font>
      <sz val="14"/>
      <name val="黑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微软雅黑"/>
      <family val="2"/>
    </font>
    <font>
      <b/>
      <sz val="10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color theme="3" tint="0.39998000860214233"/>
      <name val="宋体"/>
      <family val="0"/>
    </font>
    <font>
      <sz val="10"/>
      <color rgb="FFFF0000"/>
      <name val="宋体"/>
      <family val="0"/>
    </font>
    <font>
      <b/>
      <sz val="10"/>
      <color rgb="FF0066FF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22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21" borderId="8" applyNumberFormat="0" applyAlignment="0" applyProtection="0"/>
    <xf numFmtId="0" fontId="70" fillId="30" borderId="5" applyNumberFormat="0" applyAlignment="0" applyProtection="0"/>
    <xf numFmtId="0" fontId="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18"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 wrapText="1"/>
    </xf>
    <xf numFmtId="192" fontId="1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92" fontId="9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32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10" fontId="9" fillId="0" borderId="14" xfId="0" applyNumberFormat="1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9" fillId="32" borderId="15" xfId="0" applyFont="1" applyFill="1" applyBorder="1" applyAlignment="1">
      <alignment horizontal="center" vertical="center"/>
    </xf>
    <xf numFmtId="0" fontId="24" fillId="32" borderId="15" xfId="0" applyFont="1" applyFill="1" applyBorder="1" applyAlignment="1">
      <alignment horizontal="center" vertical="center" wrapText="1"/>
    </xf>
    <xf numFmtId="0" fontId="29" fillId="32" borderId="13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92" fontId="32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33" borderId="10" xfId="0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/>
    </xf>
    <xf numFmtId="0" fontId="24" fillId="0" borderId="13" xfId="0" applyNumberFormat="1" applyFont="1" applyBorder="1" applyAlignment="1" quotePrefix="1">
      <alignment horizontal="center" vertical="center" wrapText="1"/>
    </xf>
    <xf numFmtId="0" fontId="24" fillId="0" borderId="13" xfId="0" applyNumberFormat="1" applyFont="1" applyFill="1" applyBorder="1" applyAlignment="1" quotePrefix="1">
      <alignment horizontal="center" vertical="center" wrapText="1"/>
    </xf>
    <xf numFmtId="0" fontId="25" fillId="33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32" borderId="13" xfId="0" applyNumberFormat="1" applyFont="1" applyFill="1" applyBorder="1" applyAlignment="1">
      <alignment horizontal="center" vertical="center"/>
    </xf>
    <xf numFmtId="0" fontId="25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3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left" vertical="center"/>
    </xf>
    <xf numFmtId="0" fontId="24" fillId="32" borderId="10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192" fontId="32" fillId="0" borderId="1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92" fontId="9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192" fontId="32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192" fontId="32" fillId="0" borderId="0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192" fontId="32" fillId="0" borderId="19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0" fontId="24" fillId="0" borderId="18" xfId="0" applyNumberFormat="1" applyFont="1" applyBorder="1" applyAlignment="1">
      <alignment horizontal="center" vertical="center" wrapText="1"/>
    </xf>
    <xf numFmtId="10" fontId="24" fillId="0" borderId="12" xfId="0" applyNumberFormat="1" applyFont="1" applyBorder="1" applyAlignment="1">
      <alignment horizontal="center" vertical="center" wrapText="1"/>
    </xf>
    <xf numFmtId="10" fontId="24" fillId="0" borderId="20" xfId="0" applyNumberFormat="1" applyFont="1" applyBorder="1" applyAlignment="1">
      <alignment horizontal="center" vertical="center" wrapText="1"/>
    </xf>
    <xf numFmtId="10" fontId="24" fillId="0" borderId="19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 wrapText="1"/>
    </xf>
    <xf numFmtId="0" fontId="20" fillId="0" borderId="23" xfId="0" applyFont="1" applyBorder="1" applyAlignment="1">
      <alignment horizontal="center" vertical="center" textRotation="255" wrapText="1"/>
    </xf>
    <xf numFmtId="0" fontId="20" fillId="0" borderId="17" xfId="0" applyFont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textRotation="255" wrapText="1"/>
    </xf>
    <xf numFmtId="0" fontId="20" fillId="0" borderId="14" xfId="0" applyFont="1" applyBorder="1" applyAlignment="1">
      <alignment horizontal="center" vertical="center" textRotation="255" wrapText="1"/>
    </xf>
    <xf numFmtId="0" fontId="20" fillId="0" borderId="16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horizontal="center" vertical="center" textRotation="255" wrapText="1"/>
    </xf>
    <xf numFmtId="0" fontId="74" fillId="0" borderId="18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255" wrapText="1"/>
    </xf>
    <xf numFmtId="0" fontId="20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view="pageBreakPreview" zoomScale="115" zoomScaleNormal="115" zoomScaleSheetLayoutView="115" zoomScalePageLayoutView="0" workbookViewId="0" topLeftCell="A1">
      <pane ySplit="4" topLeftCell="A32" activePane="bottomLeft" state="frozen"/>
      <selection pane="topLeft" activeCell="A1" sqref="A1"/>
      <selection pane="bottomLeft" activeCell="B84" sqref="B84"/>
    </sheetView>
  </sheetViews>
  <sheetFormatPr defaultColWidth="9.140625" defaultRowHeight="12"/>
  <cols>
    <col min="1" max="1" width="4.28125" style="3" customWidth="1"/>
    <col min="2" max="2" width="4.7109375" style="3" customWidth="1"/>
    <col min="3" max="3" width="9.00390625" style="4" customWidth="1"/>
    <col min="4" max="4" width="25.140625" style="1" customWidth="1"/>
    <col min="5" max="5" width="6.421875" style="10" customWidth="1"/>
    <col min="6" max="8" width="6.28125" style="10" customWidth="1"/>
    <col min="9" max="9" width="5.8515625" style="10" customWidth="1"/>
    <col min="10" max="10" width="5.7109375" style="114" customWidth="1"/>
    <col min="11" max="11" width="16.8515625" style="159" customWidth="1"/>
    <col min="12" max="12" width="13.28125" style="42" customWidth="1"/>
    <col min="13" max="13" width="9.57421875" style="17" customWidth="1"/>
    <col min="14" max="15" width="9.28125" style="1" customWidth="1"/>
    <col min="16" max="16" width="11.28125" style="1" customWidth="1"/>
    <col min="17" max="17" width="11.00390625" style="1" customWidth="1"/>
    <col min="18" max="16384" width="9.140625" style="1" customWidth="1"/>
  </cols>
  <sheetData>
    <row r="1" spans="1:16" s="2" customFormat="1" ht="18.75">
      <c r="A1" s="204" t="s">
        <v>191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39"/>
      <c r="M1" s="203"/>
      <c r="N1" s="203"/>
      <c r="O1" s="203"/>
      <c r="P1" s="21"/>
    </row>
    <row r="2" spans="1:17" s="2" customFormat="1" ht="21" customHeight="1">
      <c r="A2" s="183" t="s">
        <v>192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39"/>
      <c r="M2" s="11"/>
      <c r="N2" s="11"/>
      <c r="O2" s="11"/>
      <c r="P2" s="11"/>
      <c r="Q2" s="11"/>
    </row>
    <row r="3" spans="1:17" s="2" customFormat="1" ht="18" customHeight="1">
      <c r="A3" s="185" t="s">
        <v>193</v>
      </c>
      <c r="B3" s="186"/>
      <c r="C3" s="189" t="s">
        <v>122</v>
      </c>
      <c r="D3" s="189" t="s">
        <v>14</v>
      </c>
      <c r="E3" s="191" t="s">
        <v>73</v>
      </c>
      <c r="F3" s="215" t="s">
        <v>116</v>
      </c>
      <c r="G3" s="193" t="s">
        <v>99</v>
      </c>
      <c r="H3" s="194"/>
      <c r="I3" s="195" t="s">
        <v>194</v>
      </c>
      <c r="J3" s="213" t="s">
        <v>195</v>
      </c>
      <c r="K3" s="198" t="s">
        <v>74</v>
      </c>
      <c r="L3" s="39"/>
      <c r="M3" s="11"/>
      <c r="N3" s="11"/>
      <c r="O3" s="11"/>
      <c r="P3" s="11"/>
      <c r="Q3" s="11"/>
    </row>
    <row r="4" spans="1:18" s="5" customFormat="1" ht="22.5" customHeight="1">
      <c r="A4" s="187"/>
      <c r="B4" s="188"/>
      <c r="C4" s="190"/>
      <c r="D4" s="190"/>
      <c r="E4" s="192"/>
      <c r="F4" s="192"/>
      <c r="G4" s="46" t="s">
        <v>100</v>
      </c>
      <c r="H4" s="45" t="s">
        <v>107</v>
      </c>
      <c r="I4" s="196"/>
      <c r="J4" s="214"/>
      <c r="K4" s="199"/>
      <c r="L4" s="40"/>
      <c r="M4" s="14"/>
      <c r="N4" s="14"/>
      <c r="O4" s="14"/>
      <c r="P4" s="14"/>
      <c r="Q4" s="14"/>
      <c r="R4" s="11"/>
    </row>
    <row r="5" spans="1:18" s="6" customFormat="1" ht="15.75" customHeight="1">
      <c r="A5" s="200" t="s">
        <v>199</v>
      </c>
      <c r="B5" s="208" t="s">
        <v>79</v>
      </c>
      <c r="C5" s="49" t="s">
        <v>106</v>
      </c>
      <c r="D5" s="50" t="s">
        <v>41</v>
      </c>
      <c r="E5" s="78">
        <v>3</v>
      </c>
      <c r="F5" s="78">
        <f>E5*16</f>
        <v>48</v>
      </c>
      <c r="G5" s="78">
        <v>32</v>
      </c>
      <c r="H5" s="78">
        <v>16</v>
      </c>
      <c r="I5" s="78">
        <v>2</v>
      </c>
      <c r="J5" s="115">
        <v>1</v>
      </c>
      <c r="K5" s="129" t="s">
        <v>145</v>
      </c>
      <c r="L5" s="41"/>
      <c r="M5" s="13"/>
      <c r="N5" s="13"/>
      <c r="O5" s="13"/>
      <c r="P5" s="13"/>
      <c r="Q5" s="13"/>
      <c r="R5" s="12"/>
    </row>
    <row r="6" spans="1:18" s="6" customFormat="1" ht="15.75" customHeight="1">
      <c r="A6" s="201"/>
      <c r="B6" s="201"/>
      <c r="C6" s="27" t="s">
        <v>12</v>
      </c>
      <c r="D6" s="51" t="s">
        <v>40</v>
      </c>
      <c r="E6" s="78">
        <v>2</v>
      </c>
      <c r="F6" s="78">
        <f aca="true" t="shared" si="0" ref="F6:F63">E6*16</f>
        <v>32</v>
      </c>
      <c r="G6" s="78">
        <v>32</v>
      </c>
      <c r="H6" s="78"/>
      <c r="I6" s="78">
        <v>2</v>
      </c>
      <c r="J6" s="115">
        <v>2</v>
      </c>
      <c r="K6" s="77"/>
      <c r="L6" s="41"/>
      <c r="M6" s="13"/>
      <c r="N6" s="13"/>
      <c r="O6" s="13"/>
      <c r="P6" s="13"/>
      <c r="Q6" s="13"/>
      <c r="R6" s="12"/>
    </row>
    <row r="7" spans="1:13" s="6" customFormat="1" ht="26.25" customHeight="1">
      <c r="A7" s="201"/>
      <c r="B7" s="201"/>
      <c r="C7" s="27" t="s">
        <v>15</v>
      </c>
      <c r="D7" s="51" t="s">
        <v>42</v>
      </c>
      <c r="E7" s="78">
        <v>6</v>
      </c>
      <c r="F7" s="78">
        <f t="shared" si="0"/>
        <v>96</v>
      </c>
      <c r="G7" s="78">
        <v>56</v>
      </c>
      <c r="H7" s="78">
        <v>40</v>
      </c>
      <c r="I7" s="84">
        <v>4</v>
      </c>
      <c r="J7" s="116">
        <v>5</v>
      </c>
      <c r="K7" s="142"/>
      <c r="L7" s="41"/>
      <c r="M7" s="15"/>
    </row>
    <row r="8" spans="1:13" s="6" customFormat="1" ht="15.75" customHeight="1">
      <c r="A8" s="201"/>
      <c r="B8" s="201"/>
      <c r="C8" s="27" t="s">
        <v>11</v>
      </c>
      <c r="D8" s="50" t="s">
        <v>57</v>
      </c>
      <c r="E8" s="78">
        <v>3</v>
      </c>
      <c r="F8" s="78">
        <f t="shared" si="0"/>
        <v>48</v>
      </c>
      <c r="G8" s="78">
        <v>48</v>
      </c>
      <c r="H8" s="78"/>
      <c r="I8" s="84">
        <v>3</v>
      </c>
      <c r="J8" s="116">
        <v>6</v>
      </c>
      <c r="K8" s="142"/>
      <c r="L8" s="41"/>
      <c r="M8" s="15"/>
    </row>
    <row r="9" spans="1:13" s="6" customFormat="1" ht="14.25" customHeight="1">
      <c r="A9" s="201"/>
      <c r="B9" s="201"/>
      <c r="C9" s="27" t="s">
        <v>17</v>
      </c>
      <c r="D9" s="50" t="s">
        <v>26</v>
      </c>
      <c r="E9" s="84">
        <v>0.5</v>
      </c>
      <c r="F9" s="78">
        <f t="shared" si="0"/>
        <v>8</v>
      </c>
      <c r="G9" s="85"/>
      <c r="H9" s="86">
        <v>8</v>
      </c>
      <c r="I9" s="86"/>
      <c r="J9" s="117">
        <v>1</v>
      </c>
      <c r="K9" s="143" t="s">
        <v>146</v>
      </c>
      <c r="L9" s="41"/>
      <c r="M9" s="15"/>
    </row>
    <row r="10" spans="1:13" s="6" customFormat="1" ht="15.75" customHeight="1">
      <c r="A10" s="201"/>
      <c r="B10" s="201"/>
      <c r="C10" s="27" t="s">
        <v>16</v>
      </c>
      <c r="D10" s="51" t="s">
        <v>43</v>
      </c>
      <c r="E10" s="78">
        <v>1.5</v>
      </c>
      <c r="F10" s="78">
        <f t="shared" si="0"/>
        <v>24</v>
      </c>
      <c r="G10" s="78">
        <v>24</v>
      </c>
      <c r="H10" s="78"/>
      <c r="I10" s="78">
        <v>2</v>
      </c>
      <c r="J10" s="115">
        <v>2</v>
      </c>
      <c r="K10" s="129" t="s">
        <v>147</v>
      </c>
      <c r="L10" s="41"/>
      <c r="M10" s="15"/>
    </row>
    <row r="11" spans="1:13" s="6" customFormat="1" ht="15.75" customHeight="1">
      <c r="A11" s="201"/>
      <c r="B11" s="201"/>
      <c r="C11" s="27" t="s">
        <v>13</v>
      </c>
      <c r="D11" s="51" t="s">
        <v>45</v>
      </c>
      <c r="E11" s="78">
        <v>1</v>
      </c>
      <c r="F11" s="78">
        <f t="shared" si="0"/>
        <v>16</v>
      </c>
      <c r="G11" s="78">
        <v>16</v>
      </c>
      <c r="H11" s="78"/>
      <c r="I11" s="78"/>
      <c r="J11" s="118">
        <v>6</v>
      </c>
      <c r="K11" s="144" t="s">
        <v>141</v>
      </c>
      <c r="L11" s="41"/>
      <c r="M11" s="15"/>
    </row>
    <row r="12" spans="1:13" s="6" customFormat="1" ht="15.75" customHeight="1">
      <c r="A12" s="201"/>
      <c r="B12" s="201"/>
      <c r="C12" s="49" t="s">
        <v>108</v>
      </c>
      <c r="D12" s="51" t="s">
        <v>44</v>
      </c>
      <c r="E12" s="78">
        <v>2</v>
      </c>
      <c r="F12" s="78">
        <f t="shared" si="0"/>
        <v>32</v>
      </c>
      <c r="G12" s="78">
        <v>16</v>
      </c>
      <c r="H12" s="78">
        <v>16</v>
      </c>
      <c r="I12" s="78">
        <v>2</v>
      </c>
      <c r="J12" s="115">
        <v>7</v>
      </c>
      <c r="K12" s="144" t="s">
        <v>142</v>
      </c>
      <c r="L12" s="41"/>
      <c r="M12" s="15"/>
    </row>
    <row r="13" spans="1:13" s="6" customFormat="1" ht="15.75" customHeight="1">
      <c r="A13" s="201"/>
      <c r="B13" s="208" t="s">
        <v>109</v>
      </c>
      <c r="C13" s="27" t="s">
        <v>0</v>
      </c>
      <c r="D13" s="51" t="s">
        <v>46</v>
      </c>
      <c r="E13" s="78">
        <v>6</v>
      </c>
      <c r="F13" s="78">
        <f t="shared" si="0"/>
        <v>96</v>
      </c>
      <c r="G13" s="78">
        <v>96</v>
      </c>
      <c r="H13" s="84"/>
      <c r="I13" s="84">
        <v>6</v>
      </c>
      <c r="J13" s="115">
        <v>1</v>
      </c>
      <c r="K13" s="145" t="s">
        <v>148</v>
      </c>
      <c r="L13" s="41"/>
      <c r="M13" s="15"/>
    </row>
    <row r="14" spans="1:13" s="6" customFormat="1" ht="15.75" customHeight="1">
      <c r="A14" s="201"/>
      <c r="B14" s="201"/>
      <c r="C14" s="27" t="s">
        <v>1</v>
      </c>
      <c r="D14" s="51" t="s">
        <v>47</v>
      </c>
      <c r="E14" s="78">
        <v>6</v>
      </c>
      <c r="F14" s="78">
        <f t="shared" si="0"/>
        <v>96</v>
      </c>
      <c r="G14" s="78">
        <v>96</v>
      </c>
      <c r="H14" s="84"/>
      <c r="I14" s="84">
        <v>6</v>
      </c>
      <c r="J14" s="115">
        <v>2</v>
      </c>
      <c r="K14" s="142"/>
      <c r="L14" s="41"/>
      <c r="M14" s="15"/>
    </row>
    <row r="15" spans="1:13" s="6" customFormat="1" ht="15.75" customHeight="1">
      <c r="A15" s="201"/>
      <c r="B15" s="201"/>
      <c r="C15" s="128" t="s">
        <v>153</v>
      </c>
      <c r="D15" s="51" t="s">
        <v>140</v>
      </c>
      <c r="E15" s="78">
        <v>4</v>
      </c>
      <c r="F15" s="78">
        <f t="shared" si="0"/>
        <v>64</v>
      </c>
      <c r="G15" s="78">
        <v>64</v>
      </c>
      <c r="H15" s="84"/>
      <c r="I15" s="84">
        <v>4</v>
      </c>
      <c r="J15" s="115">
        <v>3</v>
      </c>
      <c r="K15" s="142"/>
      <c r="L15" s="41"/>
      <c r="M15" s="15"/>
    </row>
    <row r="16" spans="1:13" s="6" customFormat="1" ht="15.75" customHeight="1">
      <c r="A16" s="201"/>
      <c r="B16" s="201"/>
      <c r="C16" s="27" t="s">
        <v>2</v>
      </c>
      <c r="D16" s="51" t="s">
        <v>27</v>
      </c>
      <c r="E16" s="78">
        <v>1</v>
      </c>
      <c r="F16" s="78">
        <f>E16*32</f>
        <v>32</v>
      </c>
      <c r="G16" s="78">
        <v>32</v>
      </c>
      <c r="H16" s="84"/>
      <c r="I16" s="84">
        <v>2</v>
      </c>
      <c r="J16" s="115">
        <v>1</v>
      </c>
      <c r="K16" s="142"/>
      <c r="L16" s="41"/>
      <c r="M16" s="15"/>
    </row>
    <row r="17" spans="1:13" s="6" customFormat="1" ht="15.75" customHeight="1">
      <c r="A17" s="201"/>
      <c r="B17" s="201"/>
      <c r="C17" s="27" t="s">
        <v>3</v>
      </c>
      <c r="D17" s="51" t="s">
        <v>48</v>
      </c>
      <c r="E17" s="78">
        <v>1</v>
      </c>
      <c r="F17" s="78">
        <f>E17*32</f>
        <v>32</v>
      </c>
      <c r="G17" s="78">
        <v>32</v>
      </c>
      <c r="H17" s="84"/>
      <c r="I17" s="84">
        <v>2</v>
      </c>
      <c r="J17" s="115">
        <v>2</v>
      </c>
      <c r="K17" s="142"/>
      <c r="L17" s="41"/>
      <c r="M17" s="15"/>
    </row>
    <row r="18" spans="1:13" s="6" customFormat="1" ht="15.75" customHeight="1">
      <c r="A18" s="201"/>
      <c r="B18" s="201"/>
      <c r="C18" s="27" t="s">
        <v>4</v>
      </c>
      <c r="D18" s="51" t="s">
        <v>28</v>
      </c>
      <c r="E18" s="78">
        <v>1</v>
      </c>
      <c r="F18" s="78">
        <f>E18*32</f>
        <v>32</v>
      </c>
      <c r="G18" s="78">
        <v>32</v>
      </c>
      <c r="H18" s="84"/>
      <c r="I18" s="84">
        <v>2</v>
      </c>
      <c r="J18" s="115">
        <v>3</v>
      </c>
      <c r="K18" s="142"/>
      <c r="L18" s="41"/>
      <c r="M18" s="15"/>
    </row>
    <row r="19" spans="1:13" s="6" customFormat="1" ht="15.75" customHeight="1">
      <c r="A19" s="201"/>
      <c r="B19" s="201"/>
      <c r="C19" s="27" t="s">
        <v>5</v>
      </c>
      <c r="D19" s="51" t="s">
        <v>29</v>
      </c>
      <c r="E19" s="78">
        <v>1</v>
      </c>
      <c r="F19" s="78">
        <f>E19*32</f>
        <v>32</v>
      </c>
      <c r="G19" s="78">
        <v>32</v>
      </c>
      <c r="H19" s="84"/>
      <c r="I19" s="84">
        <v>2</v>
      </c>
      <c r="J19" s="115">
        <v>4</v>
      </c>
      <c r="K19" s="142"/>
      <c r="L19" s="41"/>
      <c r="M19" s="15"/>
    </row>
    <row r="20" spans="1:13" s="6" customFormat="1" ht="15.75" customHeight="1">
      <c r="A20" s="201"/>
      <c r="B20" s="208" t="s">
        <v>80</v>
      </c>
      <c r="C20" s="27" t="s">
        <v>6</v>
      </c>
      <c r="D20" s="51" t="s">
        <v>30</v>
      </c>
      <c r="E20" s="78">
        <v>5</v>
      </c>
      <c r="F20" s="78">
        <f t="shared" si="0"/>
        <v>80</v>
      </c>
      <c r="G20" s="78">
        <v>80</v>
      </c>
      <c r="H20" s="84"/>
      <c r="I20" s="84">
        <v>5</v>
      </c>
      <c r="J20" s="116">
        <v>1</v>
      </c>
      <c r="K20" s="145" t="s">
        <v>149</v>
      </c>
      <c r="L20" s="41"/>
      <c r="M20" s="15"/>
    </row>
    <row r="21" spans="1:13" s="6" customFormat="1" ht="15.75" customHeight="1">
      <c r="A21" s="201"/>
      <c r="B21" s="201"/>
      <c r="C21" s="27" t="s">
        <v>7</v>
      </c>
      <c r="D21" s="51" t="s">
        <v>31</v>
      </c>
      <c r="E21" s="78">
        <v>5</v>
      </c>
      <c r="F21" s="78">
        <f t="shared" si="0"/>
        <v>80</v>
      </c>
      <c r="G21" s="78">
        <v>80</v>
      </c>
      <c r="H21" s="84"/>
      <c r="I21" s="84">
        <v>5</v>
      </c>
      <c r="J21" s="116">
        <v>2</v>
      </c>
      <c r="K21" s="142"/>
      <c r="L21" s="41"/>
      <c r="M21" s="15"/>
    </row>
    <row r="22" spans="1:13" s="6" customFormat="1" ht="15.75" customHeight="1">
      <c r="A22" s="201"/>
      <c r="B22" s="201"/>
      <c r="C22" s="27" t="s">
        <v>61</v>
      </c>
      <c r="D22" s="51" t="s">
        <v>59</v>
      </c>
      <c r="E22" s="78">
        <v>2</v>
      </c>
      <c r="F22" s="78">
        <f t="shared" si="0"/>
        <v>32</v>
      </c>
      <c r="G22" s="78">
        <v>32</v>
      </c>
      <c r="H22" s="85"/>
      <c r="I22" s="84">
        <v>2</v>
      </c>
      <c r="J22" s="115">
        <v>1</v>
      </c>
      <c r="K22" s="142"/>
      <c r="L22" s="41"/>
      <c r="M22" s="15"/>
    </row>
    <row r="23" spans="1:13" s="6" customFormat="1" ht="15.75" customHeight="1">
      <c r="A23" s="201"/>
      <c r="B23" s="201"/>
      <c r="C23" s="27" t="s">
        <v>62</v>
      </c>
      <c r="D23" s="51" t="s">
        <v>60</v>
      </c>
      <c r="E23" s="78">
        <v>2</v>
      </c>
      <c r="F23" s="78">
        <f t="shared" si="0"/>
        <v>32</v>
      </c>
      <c r="G23" s="78">
        <v>32</v>
      </c>
      <c r="H23" s="85"/>
      <c r="I23" s="84">
        <v>2</v>
      </c>
      <c r="J23" s="115">
        <v>4</v>
      </c>
      <c r="K23" s="142"/>
      <c r="L23" s="41"/>
      <c r="M23" s="15"/>
    </row>
    <row r="24" spans="1:13" s="6" customFormat="1" ht="15.75" customHeight="1">
      <c r="A24" s="201"/>
      <c r="B24" s="201"/>
      <c r="C24" s="27" t="s">
        <v>8</v>
      </c>
      <c r="D24" s="51" t="s">
        <v>32</v>
      </c>
      <c r="E24" s="78">
        <v>3</v>
      </c>
      <c r="F24" s="78">
        <f t="shared" si="0"/>
        <v>48</v>
      </c>
      <c r="G24" s="78">
        <v>48</v>
      </c>
      <c r="H24" s="84"/>
      <c r="I24" s="84">
        <v>3</v>
      </c>
      <c r="J24" s="116">
        <v>2</v>
      </c>
      <c r="K24" s="145" t="s">
        <v>150</v>
      </c>
      <c r="L24" s="41"/>
      <c r="M24" s="15"/>
    </row>
    <row r="25" spans="1:13" s="7" customFormat="1" ht="15.75" customHeight="1">
      <c r="A25" s="201"/>
      <c r="B25" s="201"/>
      <c r="C25" s="27" t="s">
        <v>9</v>
      </c>
      <c r="D25" s="51" t="s">
        <v>33</v>
      </c>
      <c r="E25" s="78">
        <v>3</v>
      </c>
      <c r="F25" s="78">
        <f t="shared" si="0"/>
        <v>48</v>
      </c>
      <c r="G25" s="78">
        <v>48</v>
      </c>
      <c r="H25" s="84"/>
      <c r="I25" s="84">
        <v>3</v>
      </c>
      <c r="J25" s="116">
        <v>3</v>
      </c>
      <c r="K25" s="142"/>
      <c r="L25" s="42"/>
      <c r="M25" s="16"/>
    </row>
    <row r="26" spans="1:13" s="7" customFormat="1" ht="15.75" customHeight="1">
      <c r="A26" s="201"/>
      <c r="B26" s="201"/>
      <c r="C26" s="27" t="s">
        <v>10</v>
      </c>
      <c r="D26" s="51" t="s">
        <v>34</v>
      </c>
      <c r="E26" s="78">
        <v>1</v>
      </c>
      <c r="F26" s="78">
        <f t="shared" si="0"/>
        <v>16</v>
      </c>
      <c r="G26" s="78"/>
      <c r="H26" s="78">
        <v>16</v>
      </c>
      <c r="I26" s="78"/>
      <c r="J26" s="115">
        <v>2</v>
      </c>
      <c r="K26" s="77"/>
      <c r="L26" s="42"/>
      <c r="M26" s="16"/>
    </row>
    <row r="27" spans="1:13" s="7" customFormat="1" ht="15.75" customHeight="1">
      <c r="A27" s="201"/>
      <c r="B27" s="201"/>
      <c r="C27" s="47" t="s">
        <v>18</v>
      </c>
      <c r="D27" s="52" t="s">
        <v>35</v>
      </c>
      <c r="E27" s="87">
        <v>2</v>
      </c>
      <c r="F27" s="78">
        <f t="shared" si="0"/>
        <v>32</v>
      </c>
      <c r="G27" s="78"/>
      <c r="H27" s="78">
        <v>32</v>
      </c>
      <c r="I27" s="78"/>
      <c r="J27" s="115">
        <v>3</v>
      </c>
      <c r="K27" s="77"/>
      <c r="L27" s="42"/>
      <c r="M27" s="16"/>
    </row>
    <row r="28" spans="1:13" s="23" customFormat="1" ht="15.75" customHeight="1">
      <c r="A28" s="201"/>
      <c r="B28" s="201"/>
      <c r="C28" s="27" t="s">
        <v>19</v>
      </c>
      <c r="D28" s="50" t="s">
        <v>36</v>
      </c>
      <c r="E28" s="84">
        <v>3</v>
      </c>
      <c r="F28" s="78">
        <f t="shared" si="0"/>
        <v>48</v>
      </c>
      <c r="G28" s="78">
        <v>32</v>
      </c>
      <c r="H28" s="84">
        <v>16</v>
      </c>
      <c r="I28" s="84">
        <v>2</v>
      </c>
      <c r="J28" s="116">
        <v>1</v>
      </c>
      <c r="K28" s="145" t="s">
        <v>151</v>
      </c>
      <c r="L28" s="43"/>
      <c r="M28" s="22"/>
    </row>
    <row r="29" spans="1:13" s="7" customFormat="1" ht="15.75" customHeight="1">
      <c r="A29" s="202"/>
      <c r="B29" s="34"/>
      <c r="C29" s="34"/>
      <c r="D29" s="53" t="s">
        <v>87</v>
      </c>
      <c r="E29" s="88">
        <f>SUM(E5:E28)</f>
        <v>65</v>
      </c>
      <c r="F29" s="88"/>
      <c r="G29" s="88"/>
      <c r="H29" s="88">
        <f>SUM(H5:H28)/16</f>
        <v>9</v>
      </c>
      <c r="I29" s="89"/>
      <c r="J29" s="119"/>
      <c r="K29" s="146"/>
      <c r="L29" s="42"/>
      <c r="M29" s="16"/>
    </row>
    <row r="30" spans="1:13" s="7" customFormat="1" ht="15.75" customHeight="1">
      <c r="A30" s="205" t="s">
        <v>200</v>
      </c>
      <c r="B30" s="212" t="s">
        <v>81</v>
      </c>
      <c r="C30" s="27" t="s">
        <v>66</v>
      </c>
      <c r="D30" s="50" t="s">
        <v>68</v>
      </c>
      <c r="E30" s="78">
        <v>3</v>
      </c>
      <c r="F30" s="78">
        <f t="shared" si="0"/>
        <v>48</v>
      </c>
      <c r="G30" s="84">
        <v>32</v>
      </c>
      <c r="H30" s="86">
        <v>16</v>
      </c>
      <c r="I30" s="86">
        <v>2</v>
      </c>
      <c r="J30" s="115">
        <v>2</v>
      </c>
      <c r="K30" s="147" t="s">
        <v>152</v>
      </c>
      <c r="L30" s="42"/>
      <c r="M30" s="16"/>
    </row>
    <row r="31" spans="1:13" s="7" customFormat="1" ht="15.75" customHeight="1">
      <c r="A31" s="206"/>
      <c r="B31" s="212"/>
      <c r="C31" s="49" t="s">
        <v>110</v>
      </c>
      <c r="D31" s="50" t="s">
        <v>49</v>
      </c>
      <c r="E31" s="90">
        <v>4</v>
      </c>
      <c r="F31" s="78">
        <f t="shared" si="0"/>
        <v>64</v>
      </c>
      <c r="G31" s="84">
        <v>48</v>
      </c>
      <c r="H31" s="84">
        <v>16</v>
      </c>
      <c r="I31" s="84">
        <v>4</v>
      </c>
      <c r="J31" s="115">
        <v>3</v>
      </c>
      <c r="K31" s="145" t="s">
        <v>151</v>
      </c>
      <c r="L31" s="42"/>
      <c r="M31" s="16"/>
    </row>
    <row r="32" spans="1:13" s="7" customFormat="1" ht="15.75" customHeight="1">
      <c r="A32" s="206"/>
      <c r="B32" s="212"/>
      <c r="C32" s="44" t="s">
        <v>65</v>
      </c>
      <c r="D32" s="54" t="s">
        <v>92</v>
      </c>
      <c r="E32" s="86">
        <v>5.5</v>
      </c>
      <c r="F32" s="78">
        <f t="shared" si="0"/>
        <v>88</v>
      </c>
      <c r="G32" s="84">
        <v>72</v>
      </c>
      <c r="H32" s="78">
        <v>16</v>
      </c>
      <c r="I32" s="78">
        <v>6</v>
      </c>
      <c r="J32" s="115">
        <v>3</v>
      </c>
      <c r="K32" s="129" t="s">
        <v>154</v>
      </c>
      <c r="L32" s="42"/>
      <c r="M32" s="16"/>
    </row>
    <row r="33" spans="1:13" s="7" customFormat="1" ht="15.75" customHeight="1">
      <c r="A33" s="206"/>
      <c r="B33" s="212"/>
      <c r="C33" s="101" t="s">
        <v>144</v>
      </c>
      <c r="D33" s="50" t="s">
        <v>69</v>
      </c>
      <c r="E33" s="86">
        <v>1.5</v>
      </c>
      <c r="F33" s="78">
        <f t="shared" si="0"/>
        <v>24</v>
      </c>
      <c r="G33" s="86">
        <v>16</v>
      </c>
      <c r="H33" s="86">
        <v>8</v>
      </c>
      <c r="I33" s="78">
        <v>2</v>
      </c>
      <c r="J33" s="116">
        <v>4</v>
      </c>
      <c r="K33" s="77"/>
      <c r="L33" s="42"/>
      <c r="M33" s="16"/>
    </row>
    <row r="34" spans="1:13" s="7" customFormat="1" ht="15.75" customHeight="1">
      <c r="A34" s="206"/>
      <c r="B34" s="212"/>
      <c r="C34" s="27" t="s">
        <v>67</v>
      </c>
      <c r="D34" s="55" t="s">
        <v>89</v>
      </c>
      <c r="E34" s="86">
        <v>3</v>
      </c>
      <c r="F34" s="78">
        <f t="shared" si="0"/>
        <v>48</v>
      </c>
      <c r="G34" s="86">
        <v>48</v>
      </c>
      <c r="H34" s="86"/>
      <c r="I34" s="78">
        <v>4</v>
      </c>
      <c r="J34" s="115">
        <v>4</v>
      </c>
      <c r="K34" s="77"/>
      <c r="L34" s="42"/>
      <c r="M34" s="16"/>
    </row>
    <row r="35" spans="1:13" s="7" customFormat="1" ht="15.75" customHeight="1">
      <c r="A35" s="206"/>
      <c r="B35" s="212"/>
      <c r="C35" s="44" t="s">
        <v>95</v>
      </c>
      <c r="D35" s="57" t="s">
        <v>90</v>
      </c>
      <c r="E35" s="86">
        <v>4.5</v>
      </c>
      <c r="F35" s="78">
        <f t="shared" si="0"/>
        <v>72</v>
      </c>
      <c r="G35" s="86">
        <v>56</v>
      </c>
      <c r="H35" s="86">
        <v>16</v>
      </c>
      <c r="I35" s="78">
        <v>6</v>
      </c>
      <c r="J35" s="115">
        <v>4</v>
      </c>
      <c r="K35" s="77" t="s">
        <v>204</v>
      </c>
      <c r="L35" s="42"/>
      <c r="M35" s="16"/>
    </row>
    <row r="36" spans="1:13" s="7" customFormat="1" ht="15.75" customHeight="1">
      <c r="A36" s="206"/>
      <c r="B36" s="212"/>
      <c r="C36" s="44" t="s">
        <v>97</v>
      </c>
      <c r="D36" s="58" t="s">
        <v>88</v>
      </c>
      <c r="E36" s="86">
        <v>5</v>
      </c>
      <c r="F36" s="78">
        <f t="shared" si="0"/>
        <v>80</v>
      </c>
      <c r="G36" s="86">
        <v>64</v>
      </c>
      <c r="H36" s="86">
        <v>16</v>
      </c>
      <c r="I36" s="78">
        <v>6</v>
      </c>
      <c r="J36" s="115">
        <v>4</v>
      </c>
      <c r="K36" s="77"/>
      <c r="L36" s="42"/>
      <c r="M36" s="16"/>
    </row>
    <row r="37" spans="1:13" s="7" customFormat="1" ht="15.75" customHeight="1">
      <c r="A37" s="206"/>
      <c r="B37" s="212"/>
      <c r="C37" s="44" t="s">
        <v>96</v>
      </c>
      <c r="D37" s="59" t="s">
        <v>91</v>
      </c>
      <c r="E37" s="86">
        <v>4.5</v>
      </c>
      <c r="F37" s="78">
        <f t="shared" si="0"/>
        <v>72</v>
      </c>
      <c r="G37" s="84">
        <v>48</v>
      </c>
      <c r="H37" s="78">
        <v>24</v>
      </c>
      <c r="I37" s="78">
        <v>4</v>
      </c>
      <c r="J37" s="115">
        <v>5</v>
      </c>
      <c r="K37" s="77"/>
      <c r="L37" s="42"/>
      <c r="M37" s="16"/>
    </row>
    <row r="38" spans="1:13" s="7" customFormat="1" ht="15.75" customHeight="1">
      <c r="A38" s="206"/>
      <c r="B38" s="208" t="s">
        <v>82</v>
      </c>
      <c r="C38" s="137" t="s">
        <v>171</v>
      </c>
      <c r="D38" s="140" t="s">
        <v>172</v>
      </c>
      <c r="E38" s="78">
        <v>4</v>
      </c>
      <c r="F38" s="78">
        <f t="shared" si="0"/>
        <v>64</v>
      </c>
      <c r="G38" s="84">
        <v>56</v>
      </c>
      <c r="H38" s="86">
        <v>8</v>
      </c>
      <c r="I38" s="86">
        <v>4</v>
      </c>
      <c r="J38" s="120">
        <v>5</v>
      </c>
      <c r="K38" s="77"/>
      <c r="L38" s="42"/>
      <c r="M38" s="16"/>
    </row>
    <row r="39" spans="1:13" s="7" customFormat="1" ht="15.75" customHeight="1">
      <c r="A39" s="206"/>
      <c r="B39" s="201"/>
      <c r="C39" s="135" t="s">
        <v>158</v>
      </c>
      <c r="D39" s="133" t="s">
        <v>159</v>
      </c>
      <c r="E39" s="78">
        <v>4</v>
      </c>
      <c r="F39" s="78">
        <v>64</v>
      </c>
      <c r="G39" s="78">
        <v>48</v>
      </c>
      <c r="H39" s="78">
        <v>16</v>
      </c>
      <c r="I39" s="78">
        <v>4</v>
      </c>
      <c r="J39" s="115">
        <v>5</v>
      </c>
      <c r="K39" s="77"/>
      <c r="L39" s="42"/>
      <c r="M39" s="16"/>
    </row>
    <row r="40" spans="1:13" s="7" customFormat="1" ht="15.75" customHeight="1">
      <c r="A40" s="206"/>
      <c r="B40" s="201"/>
      <c r="C40" s="171" t="s">
        <v>187</v>
      </c>
      <c r="D40" s="64" t="s">
        <v>188</v>
      </c>
      <c r="E40" s="86">
        <v>3</v>
      </c>
      <c r="F40" s="86">
        <v>48</v>
      </c>
      <c r="G40" s="86">
        <v>40</v>
      </c>
      <c r="H40" s="86">
        <v>8</v>
      </c>
      <c r="I40" s="86">
        <v>4</v>
      </c>
      <c r="J40" s="86">
        <v>5</v>
      </c>
      <c r="K40" s="172"/>
      <c r="L40" s="42"/>
      <c r="M40" s="16"/>
    </row>
    <row r="41" spans="1:13" s="7" customFormat="1" ht="15.75" customHeight="1">
      <c r="A41" s="206"/>
      <c r="B41" s="201"/>
      <c r="C41" s="135" t="s">
        <v>176</v>
      </c>
      <c r="D41" s="134" t="s">
        <v>190</v>
      </c>
      <c r="E41" s="86">
        <v>2.5</v>
      </c>
      <c r="F41" s="86">
        <v>40</v>
      </c>
      <c r="G41" s="86">
        <v>40</v>
      </c>
      <c r="H41" s="86"/>
      <c r="I41" s="86">
        <v>4</v>
      </c>
      <c r="J41" s="120">
        <v>6</v>
      </c>
      <c r="K41" s="77"/>
      <c r="L41" s="42"/>
      <c r="M41" s="16"/>
    </row>
    <row r="42" spans="1:13" s="7" customFormat="1" ht="15.75" customHeight="1">
      <c r="A42" s="206"/>
      <c r="B42" s="201"/>
      <c r="C42" s="49" t="s">
        <v>174</v>
      </c>
      <c r="D42" s="64" t="s">
        <v>175</v>
      </c>
      <c r="E42" s="90">
        <v>3.5</v>
      </c>
      <c r="F42" s="78">
        <f>E42*16</f>
        <v>56</v>
      </c>
      <c r="G42" s="90">
        <v>32</v>
      </c>
      <c r="H42" s="90">
        <v>24</v>
      </c>
      <c r="I42" s="90">
        <v>3</v>
      </c>
      <c r="J42" s="121">
        <v>6</v>
      </c>
      <c r="K42" s="90"/>
      <c r="L42" s="42"/>
      <c r="M42" s="16"/>
    </row>
    <row r="43" spans="1:13" s="7" customFormat="1" ht="15.75" customHeight="1">
      <c r="A43" s="206"/>
      <c r="B43" s="202"/>
      <c r="C43" s="131" t="s">
        <v>160</v>
      </c>
      <c r="D43" s="134" t="s">
        <v>161</v>
      </c>
      <c r="E43" s="86">
        <v>3</v>
      </c>
      <c r="F43" s="86">
        <v>48</v>
      </c>
      <c r="G43" s="86">
        <v>48</v>
      </c>
      <c r="H43" s="78"/>
      <c r="I43" s="78">
        <v>4</v>
      </c>
      <c r="J43" s="115">
        <v>6</v>
      </c>
      <c r="K43" s="77"/>
      <c r="L43" s="42"/>
      <c r="M43" s="16"/>
    </row>
    <row r="44" spans="1:13" s="7" customFormat="1" ht="15.75" customHeight="1">
      <c r="A44" s="207"/>
      <c r="B44" s="33"/>
      <c r="C44" s="33"/>
      <c r="D44" s="53" t="s">
        <v>87</v>
      </c>
      <c r="E44" s="88">
        <f>SUM(E30:E43)</f>
        <v>51</v>
      </c>
      <c r="F44" s="88"/>
      <c r="G44" s="88"/>
      <c r="H44" s="88">
        <f>SUM(H30:H43)/16</f>
        <v>10.5</v>
      </c>
      <c r="I44" s="91"/>
      <c r="J44" s="122"/>
      <c r="K44" s="149"/>
      <c r="L44" s="42"/>
      <c r="M44" s="16"/>
    </row>
    <row r="45" spans="1:13" s="7" customFormat="1" ht="15.75" customHeight="1">
      <c r="A45" s="200" t="s">
        <v>201</v>
      </c>
      <c r="B45" s="208" t="s">
        <v>98</v>
      </c>
      <c r="C45" s="49" t="s">
        <v>180</v>
      </c>
      <c r="D45" s="160" t="s">
        <v>181</v>
      </c>
      <c r="E45" s="86">
        <v>4</v>
      </c>
      <c r="F45" s="78">
        <f>E45*16</f>
        <v>64</v>
      </c>
      <c r="G45" s="78">
        <v>48</v>
      </c>
      <c r="H45" s="78">
        <v>16</v>
      </c>
      <c r="I45" s="78">
        <v>4</v>
      </c>
      <c r="J45" s="115">
        <v>7</v>
      </c>
      <c r="K45" s="150" t="s">
        <v>143</v>
      </c>
      <c r="L45" s="42"/>
      <c r="M45" s="16"/>
    </row>
    <row r="46" spans="1:13" s="7" customFormat="1" ht="15.75" customHeight="1">
      <c r="A46" s="201"/>
      <c r="B46" s="201"/>
      <c r="C46" s="47" t="s">
        <v>162</v>
      </c>
      <c r="D46" s="56" t="s">
        <v>163</v>
      </c>
      <c r="E46" s="86">
        <v>3</v>
      </c>
      <c r="F46" s="78">
        <v>48</v>
      </c>
      <c r="G46" s="78">
        <v>48</v>
      </c>
      <c r="H46" s="78"/>
      <c r="I46" s="78">
        <v>4</v>
      </c>
      <c r="J46" s="115">
        <v>7</v>
      </c>
      <c r="K46" s="150" t="s">
        <v>130</v>
      </c>
      <c r="L46" s="42"/>
      <c r="M46" s="16"/>
    </row>
    <row r="47" spans="1:13" s="7" customFormat="1" ht="15.75" customHeight="1">
      <c r="A47" s="201"/>
      <c r="B47" s="201"/>
      <c r="C47" s="49" t="s">
        <v>177</v>
      </c>
      <c r="D47" s="160" t="s">
        <v>178</v>
      </c>
      <c r="E47" s="86">
        <v>3</v>
      </c>
      <c r="F47" s="78">
        <f>E47*16</f>
        <v>48</v>
      </c>
      <c r="G47" s="86">
        <v>48</v>
      </c>
      <c r="H47" s="86"/>
      <c r="I47" s="78">
        <v>4</v>
      </c>
      <c r="J47" s="115">
        <v>7</v>
      </c>
      <c r="K47" s="150" t="s">
        <v>179</v>
      </c>
      <c r="L47" s="66"/>
      <c r="M47" s="16"/>
    </row>
    <row r="48" spans="1:13" s="7" customFormat="1" ht="15.75" customHeight="1">
      <c r="A48" s="201"/>
      <c r="B48" s="201"/>
      <c r="C48" s="37" t="s">
        <v>164</v>
      </c>
      <c r="D48" s="56" t="s">
        <v>165</v>
      </c>
      <c r="E48" s="86">
        <v>3</v>
      </c>
      <c r="F48" s="78">
        <v>48</v>
      </c>
      <c r="G48" s="78">
        <v>48</v>
      </c>
      <c r="H48" s="78"/>
      <c r="I48" s="78">
        <v>4</v>
      </c>
      <c r="J48" s="115">
        <v>7</v>
      </c>
      <c r="K48" s="150" t="s">
        <v>132</v>
      </c>
      <c r="L48" s="42"/>
      <c r="M48" s="16"/>
    </row>
    <row r="49" spans="1:13" s="23" customFormat="1" ht="15.75" customHeight="1">
      <c r="A49" s="201"/>
      <c r="B49" s="201"/>
      <c r="C49" s="49" t="s">
        <v>182</v>
      </c>
      <c r="D49" s="160" t="s">
        <v>183</v>
      </c>
      <c r="E49" s="86">
        <v>3</v>
      </c>
      <c r="F49" s="78">
        <f>E49*16</f>
        <v>48</v>
      </c>
      <c r="G49" s="78">
        <v>32</v>
      </c>
      <c r="H49" s="78">
        <v>16</v>
      </c>
      <c r="I49" s="78">
        <v>4</v>
      </c>
      <c r="J49" s="115">
        <v>7</v>
      </c>
      <c r="K49" s="150" t="s">
        <v>179</v>
      </c>
      <c r="L49" s="43"/>
      <c r="M49" s="22"/>
    </row>
    <row r="50" spans="1:13" s="23" customFormat="1" ht="15.75" customHeight="1">
      <c r="A50" s="201"/>
      <c r="B50" s="201"/>
      <c r="C50" s="37" t="s">
        <v>166</v>
      </c>
      <c r="D50" s="51" t="s">
        <v>167</v>
      </c>
      <c r="E50" s="78">
        <v>3</v>
      </c>
      <c r="F50" s="78">
        <v>48</v>
      </c>
      <c r="G50" s="78">
        <v>48</v>
      </c>
      <c r="H50" s="78"/>
      <c r="I50" s="78">
        <v>4</v>
      </c>
      <c r="J50" s="78">
        <v>7</v>
      </c>
      <c r="K50" s="150" t="s">
        <v>132</v>
      </c>
      <c r="L50" s="43"/>
      <c r="M50" s="22"/>
    </row>
    <row r="51" spans="1:13" s="23" customFormat="1" ht="15.75" customHeight="1">
      <c r="A51" s="201"/>
      <c r="B51" s="201"/>
      <c r="C51" s="47" t="s">
        <v>75</v>
      </c>
      <c r="D51" s="60" t="s">
        <v>64</v>
      </c>
      <c r="E51" s="78">
        <v>3</v>
      </c>
      <c r="F51" s="78">
        <f t="shared" si="0"/>
        <v>48</v>
      </c>
      <c r="G51" s="78">
        <v>32</v>
      </c>
      <c r="H51" s="78">
        <v>16</v>
      </c>
      <c r="I51" s="78">
        <v>4</v>
      </c>
      <c r="J51" s="115">
        <v>7</v>
      </c>
      <c r="K51" s="150" t="s">
        <v>132</v>
      </c>
      <c r="L51" s="43"/>
      <c r="M51" s="22"/>
    </row>
    <row r="52" spans="1:13" s="23" customFormat="1" ht="15.75" customHeight="1">
      <c r="A52" s="201"/>
      <c r="B52" s="201"/>
      <c r="C52" s="48" t="s">
        <v>101</v>
      </c>
      <c r="D52" s="51" t="s">
        <v>71</v>
      </c>
      <c r="E52" s="78">
        <v>3</v>
      </c>
      <c r="F52" s="78">
        <f t="shared" si="0"/>
        <v>48</v>
      </c>
      <c r="G52" s="78">
        <v>32</v>
      </c>
      <c r="H52" s="78">
        <v>16</v>
      </c>
      <c r="I52" s="78">
        <v>4</v>
      </c>
      <c r="J52" s="115">
        <v>7</v>
      </c>
      <c r="K52" s="150" t="s">
        <v>132</v>
      </c>
      <c r="L52" s="43"/>
      <c r="M52" s="22"/>
    </row>
    <row r="53" spans="1:13" s="23" customFormat="1" ht="15.75" customHeight="1">
      <c r="A53" s="201"/>
      <c r="B53" s="202"/>
      <c r="C53" s="48" t="s">
        <v>102</v>
      </c>
      <c r="D53" s="51" t="s">
        <v>72</v>
      </c>
      <c r="E53" s="78">
        <v>3</v>
      </c>
      <c r="F53" s="78">
        <f t="shared" si="0"/>
        <v>48</v>
      </c>
      <c r="G53" s="78">
        <v>32</v>
      </c>
      <c r="H53" s="86">
        <v>16</v>
      </c>
      <c r="I53" s="86">
        <v>4</v>
      </c>
      <c r="J53" s="120">
        <v>7</v>
      </c>
      <c r="K53" s="150" t="s">
        <v>130</v>
      </c>
      <c r="L53" s="43"/>
      <c r="M53" s="22"/>
    </row>
    <row r="54" spans="1:13" s="23" customFormat="1" ht="15.75" customHeight="1">
      <c r="A54" s="201"/>
      <c r="B54" s="212" t="s">
        <v>83</v>
      </c>
      <c r="C54" s="29"/>
      <c r="D54" s="64" t="s">
        <v>114</v>
      </c>
      <c r="E54" s="78">
        <v>2</v>
      </c>
      <c r="F54" s="78">
        <f t="shared" si="0"/>
        <v>32</v>
      </c>
      <c r="G54" s="78">
        <f aca="true" t="shared" si="1" ref="G54:G60">E54*16</f>
        <v>32</v>
      </c>
      <c r="H54" s="78"/>
      <c r="I54" s="78">
        <v>4</v>
      </c>
      <c r="J54" s="118">
        <v>4</v>
      </c>
      <c r="K54" s="150" t="s">
        <v>130</v>
      </c>
      <c r="L54" s="43"/>
      <c r="M54" s="22"/>
    </row>
    <row r="55" spans="1:13" s="23" customFormat="1" ht="15.75" customHeight="1">
      <c r="A55" s="201"/>
      <c r="B55" s="212"/>
      <c r="C55" s="29"/>
      <c r="D55" s="64" t="s">
        <v>115</v>
      </c>
      <c r="E55" s="78">
        <v>2</v>
      </c>
      <c r="F55" s="78">
        <f t="shared" si="0"/>
        <v>32</v>
      </c>
      <c r="G55" s="78">
        <f t="shared" si="1"/>
        <v>32</v>
      </c>
      <c r="H55" s="78"/>
      <c r="I55" s="78">
        <v>4</v>
      </c>
      <c r="J55" s="118">
        <v>4</v>
      </c>
      <c r="K55" s="150" t="s">
        <v>130</v>
      </c>
      <c r="L55" s="43"/>
      <c r="M55" s="22"/>
    </row>
    <row r="56" spans="1:13" s="23" customFormat="1" ht="15.75" customHeight="1">
      <c r="A56" s="201"/>
      <c r="B56" s="212"/>
      <c r="C56" s="169" t="s">
        <v>111</v>
      </c>
      <c r="D56" s="57" t="s">
        <v>76</v>
      </c>
      <c r="E56" s="78">
        <v>4</v>
      </c>
      <c r="F56" s="78">
        <f t="shared" si="0"/>
        <v>64</v>
      </c>
      <c r="G56" s="78">
        <f t="shared" si="1"/>
        <v>64</v>
      </c>
      <c r="H56" s="86"/>
      <c r="I56" s="86">
        <v>4</v>
      </c>
      <c r="J56" s="123">
        <v>6</v>
      </c>
      <c r="K56" s="150" t="s">
        <v>130</v>
      </c>
      <c r="L56" s="43"/>
      <c r="M56" s="22"/>
    </row>
    <row r="57" spans="1:13" s="23" customFormat="1" ht="15.75" customHeight="1">
      <c r="A57" s="201"/>
      <c r="B57" s="212"/>
      <c r="C57" s="169" t="s">
        <v>112</v>
      </c>
      <c r="D57" s="129" t="s">
        <v>155</v>
      </c>
      <c r="E57" s="92">
        <v>2</v>
      </c>
      <c r="F57" s="78">
        <f t="shared" si="0"/>
        <v>32</v>
      </c>
      <c r="G57" s="78">
        <f t="shared" si="1"/>
        <v>32</v>
      </c>
      <c r="H57" s="86"/>
      <c r="I57" s="86">
        <v>2</v>
      </c>
      <c r="J57" s="123">
        <v>7</v>
      </c>
      <c r="K57" s="150" t="s">
        <v>130</v>
      </c>
      <c r="L57" s="43"/>
      <c r="M57" s="22"/>
    </row>
    <row r="58" spans="1:13" s="23" customFormat="1" ht="15.75" customHeight="1">
      <c r="A58" s="201"/>
      <c r="B58" s="212"/>
      <c r="C58" s="169" t="s">
        <v>113</v>
      </c>
      <c r="D58" s="129" t="s">
        <v>156</v>
      </c>
      <c r="E58" s="92">
        <v>2</v>
      </c>
      <c r="F58" s="78">
        <f t="shared" si="0"/>
        <v>32</v>
      </c>
      <c r="G58" s="78">
        <f t="shared" si="1"/>
        <v>32</v>
      </c>
      <c r="H58" s="86"/>
      <c r="I58" s="86">
        <v>2</v>
      </c>
      <c r="J58" s="123">
        <v>7</v>
      </c>
      <c r="K58" s="150" t="s">
        <v>130</v>
      </c>
      <c r="L58" s="43"/>
      <c r="M58" s="22"/>
    </row>
    <row r="59" spans="1:13" s="23" customFormat="1" ht="15.75" customHeight="1">
      <c r="A59" s="201"/>
      <c r="B59" s="212"/>
      <c r="C59" s="29"/>
      <c r="D59" s="129" t="s">
        <v>157</v>
      </c>
      <c r="E59" s="92">
        <v>3</v>
      </c>
      <c r="F59" s="78">
        <f t="shared" si="0"/>
        <v>48</v>
      </c>
      <c r="G59" s="92">
        <f t="shared" si="1"/>
        <v>48</v>
      </c>
      <c r="H59" s="86"/>
      <c r="I59" s="86">
        <v>4</v>
      </c>
      <c r="J59" s="123">
        <v>6</v>
      </c>
      <c r="K59" s="150" t="s">
        <v>130</v>
      </c>
      <c r="L59" s="43"/>
      <c r="M59" s="22"/>
    </row>
    <row r="60" spans="1:13" s="23" customFormat="1" ht="15.75" customHeight="1">
      <c r="A60" s="201"/>
      <c r="B60" s="212"/>
      <c r="C60" s="29"/>
      <c r="D60" s="51" t="s">
        <v>78</v>
      </c>
      <c r="E60" s="92">
        <v>2</v>
      </c>
      <c r="F60" s="78">
        <f t="shared" si="0"/>
        <v>32</v>
      </c>
      <c r="G60" s="92">
        <f t="shared" si="1"/>
        <v>32</v>
      </c>
      <c r="H60" s="86"/>
      <c r="I60" s="86">
        <v>4</v>
      </c>
      <c r="J60" s="123">
        <v>6</v>
      </c>
      <c r="K60" s="150" t="s">
        <v>130</v>
      </c>
      <c r="L60" s="43"/>
      <c r="M60" s="22"/>
    </row>
    <row r="61" spans="1:13" s="23" customFormat="1" ht="15.75" customHeight="1">
      <c r="A61" s="201"/>
      <c r="B61" s="212"/>
      <c r="C61" s="29"/>
      <c r="D61" s="61" t="s">
        <v>94</v>
      </c>
      <c r="E61" s="92"/>
      <c r="F61" s="78"/>
      <c r="G61" s="92"/>
      <c r="H61" s="86"/>
      <c r="I61" s="86"/>
      <c r="J61" s="123"/>
      <c r="K61" s="150"/>
      <c r="L61" s="43"/>
      <c r="M61" s="22"/>
    </row>
    <row r="62" spans="1:13" s="23" customFormat="1" ht="15.75" customHeight="1">
      <c r="A62" s="201"/>
      <c r="B62" s="208" t="s">
        <v>84</v>
      </c>
      <c r="C62" s="29"/>
      <c r="D62" s="57" t="s">
        <v>77</v>
      </c>
      <c r="E62" s="92">
        <v>2</v>
      </c>
      <c r="F62" s="78">
        <f t="shared" si="0"/>
        <v>32</v>
      </c>
      <c r="G62" s="92">
        <f>E62*16</f>
        <v>32</v>
      </c>
      <c r="H62" s="86"/>
      <c r="I62" s="86"/>
      <c r="J62" s="123">
        <v>7</v>
      </c>
      <c r="K62" s="150" t="s">
        <v>130</v>
      </c>
      <c r="L62" s="43"/>
      <c r="M62" s="22"/>
    </row>
    <row r="63" spans="1:13" s="23" customFormat="1" ht="15.75" customHeight="1">
      <c r="A63" s="201"/>
      <c r="B63" s="201"/>
      <c r="C63" s="29"/>
      <c r="D63" s="62" t="s">
        <v>93</v>
      </c>
      <c r="E63" s="92">
        <v>2</v>
      </c>
      <c r="F63" s="78">
        <f t="shared" si="0"/>
        <v>32</v>
      </c>
      <c r="G63" s="92">
        <f>E63*16</f>
        <v>32</v>
      </c>
      <c r="H63" s="86"/>
      <c r="I63" s="86"/>
      <c r="J63" s="123">
        <v>7</v>
      </c>
      <c r="K63" s="150" t="s">
        <v>130</v>
      </c>
      <c r="L63" s="43"/>
      <c r="M63" s="22"/>
    </row>
    <row r="64" spans="1:13" s="23" customFormat="1" ht="15.75" customHeight="1">
      <c r="A64" s="201"/>
      <c r="B64" s="201"/>
      <c r="C64" s="30"/>
      <c r="D64" s="51" t="s">
        <v>58</v>
      </c>
      <c r="E64" s="93"/>
      <c r="F64" s="78"/>
      <c r="G64" s="94"/>
      <c r="H64" s="95"/>
      <c r="I64" s="95"/>
      <c r="J64" s="124"/>
      <c r="K64" s="151"/>
      <c r="L64" s="43"/>
      <c r="M64" s="22"/>
    </row>
    <row r="65" spans="1:13" s="23" customFormat="1" ht="23.25" customHeight="1">
      <c r="A65" s="201"/>
      <c r="B65" s="202"/>
      <c r="C65" s="30"/>
      <c r="D65" s="51"/>
      <c r="E65" s="93"/>
      <c r="F65" s="78"/>
      <c r="G65" s="94"/>
      <c r="H65" s="95"/>
      <c r="I65" s="95"/>
      <c r="J65" s="124"/>
      <c r="K65" s="151"/>
      <c r="L65" s="42"/>
      <c r="M65" s="22"/>
    </row>
    <row r="66" spans="1:13" s="23" customFormat="1" ht="15.75" customHeight="1">
      <c r="A66" s="202"/>
      <c r="B66" s="33"/>
      <c r="C66" s="33"/>
      <c r="D66" s="63" t="s">
        <v>63</v>
      </c>
      <c r="E66" s="88">
        <v>16</v>
      </c>
      <c r="F66" s="83"/>
      <c r="G66" s="83"/>
      <c r="H66" s="89"/>
      <c r="I66" s="89"/>
      <c r="J66" s="125"/>
      <c r="K66" s="146"/>
      <c r="L66" s="43"/>
      <c r="M66" s="22"/>
    </row>
    <row r="67" spans="1:13" s="23" customFormat="1" ht="15.75" customHeight="1">
      <c r="A67" s="208" t="s">
        <v>105</v>
      </c>
      <c r="B67" s="208" t="s">
        <v>85</v>
      </c>
      <c r="C67" s="28" t="s">
        <v>70</v>
      </c>
      <c r="D67" s="50" t="s">
        <v>37</v>
      </c>
      <c r="E67" s="90">
        <v>3</v>
      </c>
      <c r="F67" s="78"/>
      <c r="G67" s="78"/>
      <c r="H67" s="90"/>
      <c r="I67" s="90"/>
      <c r="J67" s="116">
        <v>1</v>
      </c>
      <c r="K67" s="152"/>
      <c r="L67" s="43"/>
      <c r="M67" s="22"/>
    </row>
    <row r="68" spans="1:13" s="23" customFormat="1" ht="15.75" customHeight="1">
      <c r="A68" s="201"/>
      <c r="B68" s="201"/>
      <c r="C68" s="28" t="s">
        <v>20</v>
      </c>
      <c r="D68" s="51" t="s">
        <v>50</v>
      </c>
      <c r="E68" s="78">
        <v>1</v>
      </c>
      <c r="F68" s="78"/>
      <c r="G68" s="78"/>
      <c r="H68" s="78"/>
      <c r="I68" s="78"/>
      <c r="J68" s="116">
        <v>3</v>
      </c>
      <c r="K68" s="77"/>
      <c r="L68" s="43"/>
      <c r="M68" s="22"/>
    </row>
    <row r="69" spans="1:13" s="23" customFormat="1" ht="15.75" customHeight="1">
      <c r="A69" s="201"/>
      <c r="B69" s="201"/>
      <c r="C69" s="28" t="s">
        <v>23</v>
      </c>
      <c r="D69" s="51" t="s">
        <v>51</v>
      </c>
      <c r="E69" s="78">
        <v>2</v>
      </c>
      <c r="F69" s="78"/>
      <c r="G69" s="78"/>
      <c r="H69" s="78"/>
      <c r="I69" s="78"/>
      <c r="J69" s="126">
        <v>3</v>
      </c>
      <c r="K69" s="77"/>
      <c r="L69" s="43"/>
      <c r="M69" s="22"/>
    </row>
    <row r="70" spans="1:13" s="23" customFormat="1" ht="15.75" customHeight="1">
      <c r="A70" s="201"/>
      <c r="B70" s="201"/>
      <c r="C70" s="28" t="s">
        <v>22</v>
      </c>
      <c r="D70" s="51" t="s">
        <v>53</v>
      </c>
      <c r="E70" s="78">
        <v>1</v>
      </c>
      <c r="F70" s="78"/>
      <c r="G70" s="78"/>
      <c r="H70" s="78"/>
      <c r="I70" s="78"/>
      <c r="J70" s="126">
        <v>5</v>
      </c>
      <c r="K70" s="77"/>
      <c r="L70" s="43"/>
      <c r="M70" s="22"/>
    </row>
    <row r="71" spans="1:13" s="23" customFormat="1" ht="15.75" customHeight="1">
      <c r="A71" s="201"/>
      <c r="B71" s="201"/>
      <c r="C71" s="28" t="s">
        <v>21</v>
      </c>
      <c r="D71" s="56" t="s">
        <v>52</v>
      </c>
      <c r="E71" s="78">
        <v>1</v>
      </c>
      <c r="F71" s="78"/>
      <c r="G71" s="78"/>
      <c r="H71" s="78"/>
      <c r="I71" s="78"/>
      <c r="J71" s="126">
        <v>5</v>
      </c>
      <c r="K71" s="77"/>
      <c r="L71" s="43"/>
      <c r="M71" s="22"/>
    </row>
    <row r="72" spans="1:13" s="23" customFormat="1" ht="15.75" customHeight="1">
      <c r="A72" s="201"/>
      <c r="B72" s="201"/>
      <c r="C72" s="135" t="s">
        <v>184</v>
      </c>
      <c r="D72" s="132" t="s">
        <v>185</v>
      </c>
      <c r="E72" s="86">
        <v>2</v>
      </c>
      <c r="F72" s="78"/>
      <c r="G72" s="86"/>
      <c r="H72" s="86"/>
      <c r="I72" s="86"/>
      <c r="J72" s="121">
        <v>6</v>
      </c>
      <c r="K72" s="148"/>
      <c r="L72" s="43"/>
      <c r="M72" s="22"/>
    </row>
    <row r="73" spans="1:13" s="23" customFormat="1" ht="15.75" customHeight="1">
      <c r="A73" s="201"/>
      <c r="B73" s="201"/>
      <c r="C73" s="138" t="s">
        <v>168</v>
      </c>
      <c r="D73" s="139" t="s">
        <v>169</v>
      </c>
      <c r="E73" s="86">
        <v>2</v>
      </c>
      <c r="F73" s="78"/>
      <c r="G73" s="86"/>
      <c r="H73" s="86"/>
      <c r="I73" s="86"/>
      <c r="J73" s="121">
        <v>6</v>
      </c>
      <c r="K73" s="148"/>
      <c r="L73" s="43"/>
      <c r="M73" s="22"/>
    </row>
    <row r="74" spans="1:13" s="23" customFormat="1" ht="15.75" customHeight="1">
      <c r="A74" s="201"/>
      <c r="B74" s="201"/>
      <c r="C74" s="28" t="s">
        <v>25</v>
      </c>
      <c r="D74" s="50" t="s">
        <v>54</v>
      </c>
      <c r="E74" s="90">
        <v>3</v>
      </c>
      <c r="F74" s="78"/>
      <c r="G74" s="90"/>
      <c r="H74" s="90"/>
      <c r="I74" s="90"/>
      <c r="J74" s="127">
        <v>6</v>
      </c>
      <c r="K74" s="152" t="s">
        <v>131</v>
      </c>
      <c r="L74" s="43"/>
      <c r="M74" s="22"/>
    </row>
    <row r="75" spans="1:13" s="23" customFormat="1" ht="15.75" customHeight="1">
      <c r="A75" s="201"/>
      <c r="B75" s="201"/>
      <c r="C75" s="28" t="s">
        <v>24</v>
      </c>
      <c r="D75" s="50" t="s">
        <v>55</v>
      </c>
      <c r="E75" s="90">
        <v>16</v>
      </c>
      <c r="F75" s="78"/>
      <c r="G75" s="84"/>
      <c r="H75" s="90"/>
      <c r="I75" s="90"/>
      <c r="J75" s="127">
        <v>8</v>
      </c>
      <c r="K75" s="152"/>
      <c r="L75" s="43"/>
      <c r="M75" s="22"/>
    </row>
    <row r="76" spans="1:13" s="23" customFormat="1" ht="15.75" customHeight="1">
      <c r="A76" s="201"/>
      <c r="B76" s="208" t="s">
        <v>86</v>
      </c>
      <c r="C76" s="48" t="s">
        <v>103</v>
      </c>
      <c r="D76" s="51" t="s">
        <v>38</v>
      </c>
      <c r="E76" s="78">
        <v>3</v>
      </c>
      <c r="F76" s="78"/>
      <c r="G76" s="78"/>
      <c r="H76" s="78"/>
      <c r="I76" s="78"/>
      <c r="J76" s="115">
        <v>7</v>
      </c>
      <c r="K76" s="150" t="s">
        <v>130</v>
      </c>
      <c r="L76" s="43"/>
      <c r="M76" s="22"/>
    </row>
    <row r="77" spans="1:13" s="23" customFormat="1" ht="15.75" customHeight="1">
      <c r="A77" s="201"/>
      <c r="B77" s="201"/>
      <c r="C77" s="48" t="s">
        <v>104</v>
      </c>
      <c r="D77" s="51" t="s">
        <v>39</v>
      </c>
      <c r="E77" s="78">
        <v>3</v>
      </c>
      <c r="F77" s="78"/>
      <c r="G77" s="78"/>
      <c r="H77" s="78"/>
      <c r="I77" s="78"/>
      <c r="J77" s="115">
        <v>7</v>
      </c>
      <c r="K77" s="150" t="s">
        <v>130</v>
      </c>
      <c r="L77" s="43"/>
      <c r="M77" s="22"/>
    </row>
    <row r="78" spans="1:13" s="23" customFormat="1" ht="15.75" customHeight="1">
      <c r="A78" s="201"/>
      <c r="B78" s="201"/>
      <c r="C78" s="48"/>
      <c r="D78" s="51"/>
      <c r="E78" s="78"/>
      <c r="F78" s="78"/>
      <c r="G78" s="78"/>
      <c r="H78" s="78"/>
      <c r="I78" s="78"/>
      <c r="J78" s="115"/>
      <c r="K78" s="150"/>
      <c r="L78" s="43"/>
      <c r="M78" s="22"/>
    </row>
    <row r="79" spans="1:13" s="23" customFormat="1" ht="15.75" customHeight="1">
      <c r="A79" s="201"/>
      <c r="B79" s="201"/>
      <c r="C79" s="48"/>
      <c r="D79" s="51"/>
      <c r="E79" s="78"/>
      <c r="F79" s="78"/>
      <c r="G79" s="78"/>
      <c r="H79" s="78"/>
      <c r="I79" s="78"/>
      <c r="J79" s="115"/>
      <c r="K79" s="150"/>
      <c r="L79" s="43"/>
      <c r="M79" s="22"/>
    </row>
    <row r="80" spans="1:13" s="8" customFormat="1" ht="15.75" customHeight="1">
      <c r="A80" s="202"/>
      <c r="B80" s="38"/>
      <c r="C80" s="38"/>
      <c r="D80" s="136" t="s">
        <v>170</v>
      </c>
      <c r="E80" s="88">
        <f>SUM(E67:E75)+3</f>
        <v>34</v>
      </c>
      <c r="F80" s="88"/>
      <c r="G80" s="88"/>
      <c r="H80" s="88"/>
      <c r="I80" s="88"/>
      <c r="J80" s="110"/>
      <c r="K80" s="153"/>
      <c r="L80" s="42"/>
      <c r="M80" s="18"/>
    </row>
    <row r="81" spans="1:13" s="109" customFormat="1" ht="15.75" customHeight="1">
      <c r="A81" s="209" t="s">
        <v>205</v>
      </c>
      <c r="B81" s="210"/>
      <c r="C81" s="211"/>
      <c r="D81" s="103"/>
      <c r="E81" s="78">
        <v>10</v>
      </c>
      <c r="F81" s="104"/>
      <c r="G81" s="105"/>
      <c r="H81" s="105"/>
      <c r="I81" s="105"/>
      <c r="J81" s="106"/>
      <c r="K81" s="154"/>
      <c r="L81" s="107"/>
      <c r="M81" s="108"/>
    </row>
    <row r="82" spans="1:13" s="109" customFormat="1" ht="15.75" customHeight="1">
      <c r="A82" s="161"/>
      <c r="B82" s="161"/>
      <c r="C82" s="161"/>
      <c r="D82" s="165"/>
      <c r="E82" s="166"/>
      <c r="F82" s="167"/>
      <c r="G82" s="168"/>
      <c r="H82" s="162"/>
      <c r="I82" s="162"/>
      <c r="J82" s="163"/>
      <c r="K82" s="164"/>
      <c r="L82" s="107"/>
      <c r="M82" s="108"/>
    </row>
    <row r="83" spans="1:13" s="8" customFormat="1" ht="15.75" customHeight="1">
      <c r="A83" s="24"/>
      <c r="B83" s="24"/>
      <c r="C83" s="31"/>
      <c r="D83" s="197" t="s">
        <v>56</v>
      </c>
      <c r="E83" s="197"/>
      <c r="F83" s="197"/>
      <c r="G83" s="197"/>
      <c r="H83" s="102"/>
      <c r="I83" s="35"/>
      <c r="J83" s="111"/>
      <c r="K83" s="155"/>
      <c r="L83" s="42"/>
      <c r="M83" s="18"/>
    </row>
    <row r="84" spans="1:13" s="7" customFormat="1" ht="15">
      <c r="A84" s="24"/>
      <c r="B84" s="24"/>
      <c r="C84" s="31"/>
      <c r="D84" s="96" t="s">
        <v>133</v>
      </c>
      <c r="E84" s="96" t="s">
        <v>134</v>
      </c>
      <c r="F84" s="182" t="s">
        <v>135</v>
      </c>
      <c r="G84" s="182"/>
      <c r="H84" s="68"/>
      <c r="I84" s="35"/>
      <c r="J84" s="111"/>
      <c r="K84" s="155"/>
      <c r="L84" s="42"/>
      <c r="M84" s="16"/>
    </row>
    <row r="85" spans="1:11" ht="15.75" customHeight="1">
      <c r="A85" s="25"/>
      <c r="B85" s="25"/>
      <c r="C85" s="16"/>
      <c r="D85" s="49" t="s">
        <v>202</v>
      </c>
      <c r="E85" s="78">
        <f>E29</f>
        <v>65</v>
      </c>
      <c r="F85" s="175">
        <f>E85/E90</f>
        <v>0.39156626506024095</v>
      </c>
      <c r="G85" s="176"/>
      <c r="H85" s="69"/>
      <c r="I85" s="36"/>
      <c r="J85" s="112"/>
      <c r="K85" s="156"/>
    </row>
    <row r="86" spans="1:11" ht="15">
      <c r="A86" s="19"/>
      <c r="B86" s="19"/>
      <c r="C86" s="20"/>
      <c r="D86" s="78" t="s">
        <v>136</v>
      </c>
      <c r="E86" s="78">
        <f>E44</f>
        <v>51</v>
      </c>
      <c r="F86" s="175">
        <f>E86/E90</f>
        <v>0.3072289156626506</v>
      </c>
      <c r="G86" s="176"/>
      <c r="H86" s="69"/>
      <c r="I86" s="36"/>
      <c r="J86" s="112"/>
      <c r="K86" s="156"/>
    </row>
    <row r="87" spans="1:11" ht="15">
      <c r="A87" s="19"/>
      <c r="B87" s="19"/>
      <c r="C87" s="20"/>
      <c r="D87" s="174" t="s">
        <v>203</v>
      </c>
      <c r="E87" s="87">
        <f>E66</f>
        <v>16</v>
      </c>
      <c r="F87" s="177">
        <f>E87/E90</f>
        <v>0.0963855421686747</v>
      </c>
      <c r="G87" s="178"/>
      <c r="H87" s="69"/>
      <c r="I87" s="36"/>
      <c r="J87" s="112"/>
      <c r="K87" s="156"/>
    </row>
    <row r="88" spans="1:11" ht="15">
      <c r="A88" s="19"/>
      <c r="B88" s="19"/>
      <c r="C88" s="20"/>
      <c r="D88" s="78" t="s">
        <v>137</v>
      </c>
      <c r="E88" s="78">
        <f>E80</f>
        <v>34</v>
      </c>
      <c r="F88" s="179">
        <f>E88/E90</f>
        <v>0.20481927710843373</v>
      </c>
      <c r="G88" s="179"/>
      <c r="H88" s="67"/>
      <c r="I88" s="36"/>
      <c r="J88" s="112"/>
      <c r="K88" s="156"/>
    </row>
    <row r="89" spans="1:11" ht="15">
      <c r="A89" s="19"/>
      <c r="B89" s="19"/>
      <c r="C89" s="20"/>
      <c r="D89" s="97" t="s">
        <v>138</v>
      </c>
      <c r="E89" s="78">
        <f>SUM(E88,H44,H29)</f>
        <v>53.5</v>
      </c>
      <c r="F89" s="179">
        <f>E89/E90</f>
        <v>0.32228915662650603</v>
      </c>
      <c r="G89" s="179"/>
      <c r="H89" s="67"/>
      <c r="I89" s="36"/>
      <c r="J89" s="112"/>
      <c r="K89" s="156"/>
    </row>
    <row r="90" spans="1:11" ht="15">
      <c r="A90" s="19"/>
      <c r="B90" s="19"/>
      <c r="C90" s="20"/>
      <c r="D90" s="98" t="s">
        <v>139</v>
      </c>
      <c r="E90" s="99">
        <f>SUM(E85:E88)</f>
        <v>166</v>
      </c>
      <c r="F90" s="180"/>
      <c r="G90" s="181"/>
      <c r="H90" s="70"/>
      <c r="I90" s="32"/>
      <c r="J90" s="112"/>
      <c r="K90" s="157"/>
    </row>
    <row r="91" spans="1:11" ht="15">
      <c r="A91" s="19"/>
      <c r="B91" s="19"/>
      <c r="C91" s="20"/>
      <c r="D91" s="26"/>
      <c r="E91" s="9"/>
      <c r="F91" s="9"/>
      <c r="G91" s="9"/>
      <c r="H91" s="9"/>
      <c r="I91" s="9"/>
      <c r="J91" s="113"/>
      <c r="K91" s="158"/>
    </row>
  </sheetData>
  <sheetProtection/>
  <mergeCells count="35">
    <mergeCell ref="A81:C81"/>
    <mergeCell ref="B54:B61"/>
    <mergeCell ref="B62:B65"/>
    <mergeCell ref="J3:J4"/>
    <mergeCell ref="B5:B12"/>
    <mergeCell ref="B13:B19"/>
    <mergeCell ref="B20:B28"/>
    <mergeCell ref="B30:B37"/>
    <mergeCell ref="F3:F4"/>
    <mergeCell ref="B76:B79"/>
    <mergeCell ref="A45:A66"/>
    <mergeCell ref="M1:O1"/>
    <mergeCell ref="A1:K1"/>
    <mergeCell ref="A5:A29"/>
    <mergeCell ref="A30:A44"/>
    <mergeCell ref="A67:A80"/>
    <mergeCell ref="B45:B53"/>
    <mergeCell ref="B67:B75"/>
    <mergeCell ref="B38:B43"/>
    <mergeCell ref="F84:G84"/>
    <mergeCell ref="A2:K2"/>
    <mergeCell ref="A3:B4"/>
    <mergeCell ref="C3:C4"/>
    <mergeCell ref="D3:D4"/>
    <mergeCell ref="E3:E4"/>
    <mergeCell ref="G3:H3"/>
    <mergeCell ref="I3:I4"/>
    <mergeCell ref="D83:G83"/>
    <mergeCell ref="K3:K4"/>
    <mergeCell ref="F85:G85"/>
    <mergeCell ref="F86:G86"/>
    <mergeCell ref="F87:G87"/>
    <mergeCell ref="F88:G88"/>
    <mergeCell ref="F90:G90"/>
    <mergeCell ref="F89:G89"/>
  </mergeCells>
  <printOptions horizontalCentered="1"/>
  <pageMargins left="0.7874015748031497" right="0.7874015748031497" top="0.7874015748031497" bottom="0.7874015748031497" header="0.5118110236220472" footer="0.5118110236220472"/>
  <pageSetup firstPageNumber="6" useFirstPageNumber="1" fitToHeight="2" horizontalDpi="600" verticalDpi="600" orientation="portrait" paperSize="9" scale="73" r:id="rId1"/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Zeros="0" zoomScale="115" zoomScaleNormal="115" zoomScaleSheetLayoutView="130" zoomScalePageLayoutView="0" workbookViewId="0" topLeftCell="A1">
      <pane ySplit="2" topLeftCell="A78" activePane="bottomLeft" state="frozen"/>
      <selection pane="topLeft" activeCell="A1" sqref="A1"/>
      <selection pane="bottomLeft" activeCell="J34" sqref="J34"/>
    </sheetView>
  </sheetViews>
  <sheetFormatPr defaultColWidth="9.140625" defaultRowHeight="12"/>
  <cols>
    <col min="1" max="1" width="8.57421875" style="0" customWidth="1"/>
    <col min="2" max="2" width="25.140625" style="76" customWidth="1"/>
    <col min="3" max="3" width="6.421875" style="0" customWidth="1"/>
    <col min="4" max="6" width="6.28125" style="0" customWidth="1"/>
    <col min="7" max="7" width="5.8515625" style="0" customWidth="1"/>
    <col min="8" max="8" width="5.8515625" style="130" customWidth="1"/>
    <col min="9" max="9" width="18.28125" style="76" customWidth="1"/>
  </cols>
  <sheetData>
    <row r="1" spans="1:9" ht="23.25" customHeight="1">
      <c r="A1" s="216" t="s">
        <v>198</v>
      </c>
      <c r="B1" s="216"/>
      <c r="C1" s="216"/>
      <c r="D1" s="216"/>
      <c r="E1" s="216"/>
      <c r="F1" s="216"/>
      <c r="G1" s="216"/>
      <c r="H1" s="216"/>
      <c r="I1" s="216"/>
    </row>
    <row r="2" spans="1:9" ht="25.5" customHeight="1">
      <c r="A2" s="72" t="s">
        <v>117</v>
      </c>
      <c r="B2" s="72" t="s">
        <v>118</v>
      </c>
      <c r="C2" s="71" t="s">
        <v>119</v>
      </c>
      <c r="D2" s="45" t="s">
        <v>120</v>
      </c>
      <c r="E2" s="75" t="s">
        <v>123</v>
      </c>
      <c r="F2" s="75" t="s">
        <v>124</v>
      </c>
      <c r="G2" s="173" t="s">
        <v>196</v>
      </c>
      <c r="H2" s="173" t="s">
        <v>197</v>
      </c>
      <c r="I2" s="73" t="s">
        <v>121</v>
      </c>
    </row>
    <row r="3" spans="1:9" ht="16.5" customHeight="1">
      <c r="A3" s="65" t="str">
        <f>'课程设置'!C5</f>
        <v>ASZ0041</v>
      </c>
      <c r="B3" s="77" t="str">
        <f>'课程设置'!D5</f>
        <v>思想道德修养与法律基础</v>
      </c>
      <c r="C3" s="78">
        <f>'课程设置'!E5</f>
        <v>3</v>
      </c>
      <c r="D3" s="78">
        <f>'课程设置'!F5</f>
        <v>48</v>
      </c>
      <c r="E3" s="78">
        <f>'课程设置'!G5</f>
        <v>32</v>
      </c>
      <c r="F3" s="78">
        <f>'课程设置'!H5</f>
        <v>16</v>
      </c>
      <c r="G3" s="78">
        <f>'课程设置'!I5</f>
        <v>2</v>
      </c>
      <c r="H3" s="78">
        <f>'课程设置'!J5</f>
        <v>1</v>
      </c>
      <c r="I3" s="77" t="str">
        <f>'课程设置'!K5</f>
        <v>思政教研室</v>
      </c>
    </row>
    <row r="4" spans="1:9" ht="16.5" customHeight="1">
      <c r="A4" s="65" t="str">
        <f>'课程设置'!C9</f>
        <v>AQT0030</v>
      </c>
      <c r="B4" s="77" t="str">
        <f>'课程设置'!D9</f>
        <v>安全教育</v>
      </c>
      <c r="C4" s="78">
        <f>'课程设置'!E9</f>
        <v>0.5</v>
      </c>
      <c r="D4" s="78">
        <f>'课程设置'!F9</f>
        <v>8</v>
      </c>
      <c r="E4" s="78">
        <f>'课程设置'!G9</f>
        <v>0</v>
      </c>
      <c r="F4" s="78">
        <f>'课程设置'!H9</f>
        <v>8</v>
      </c>
      <c r="G4" s="78">
        <f>'课程设置'!I9</f>
        <v>0</v>
      </c>
      <c r="H4" s="78">
        <f>'课程设置'!J9</f>
        <v>1</v>
      </c>
      <c r="I4" s="77" t="str">
        <f>'课程设置'!K9</f>
        <v>保卫部</v>
      </c>
    </row>
    <row r="5" spans="1:9" ht="16.5" customHeight="1">
      <c r="A5" s="65" t="str">
        <f>'课程设置'!C13</f>
        <v>AWY0010</v>
      </c>
      <c r="B5" s="77" t="str">
        <f>'课程设置'!D13</f>
        <v>大学英语（1）</v>
      </c>
      <c r="C5" s="78">
        <f>'课程设置'!E13</f>
        <v>6</v>
      </c>
      <c r="D5" s="78">
        <f>'课程设置'!F13</f>
        <v>96</v>
      </c>
      <c r="E5" s="78">
        <f>'课程设置'!G13</f>
        <v>96</v>
      </c>
      <c r="F5" s="78">
        <f>'课程设置'!H13</f>
        <v>0</v>
      </c>
      <c r="G5" s="78">
        <f>'课程设置'!I13</f>
        <v>6</v>
      </c>
      <c r="H5" s="78">
        <f>'课程设置'!J13</f>
        <v>1</v>
      </c>
      <c r="I5" s="77" t="str">
        <f>'课程设置'!K13</f>
        <v>外语系</v>
      </c>
    </row>
    <row r="6" spans="1:9" ht="16.5" customHeight="1">
      <c r="A6" s="65" t="str">
        <f>'课程设置'!C16</f>
        <v>ATY0010</v>
      </c>
      <c r="B6" s="77" t="str">
        <f>'课程设置'!D16</f>
        <v>体育（1）</v>
      </c>
      <c r="C6" s="78">
        <f>'课程设置'!E16</f>
        <v>1</v>
      </c>
      <c r="D6" s="78">
        <f>'课程设置'!F16</f>
        <v>32</v>
      </c>
      <c r="E6" s="78">
        <f>'课程设置'!G16</f>
        <v>32</v>
      </c>
      <c r="F6" s="78">
        <f>'课程设置'!H16</f>
        <v>0</v>
      </c>
      <c r="G6" s="78">
        <f>'课程设置'!I16</f>
        <v>2</v>
      </c>
      <c r="H6" s="78">
        <f>'课程设置'!J16</f>
        <v>1</v>
      </c>
      <c r="I6" s="77">
        <f>'课程设置'!K16</f>
        <v>0</v>
      </c>
    </row>
    <row r="7" spans="1:9" ht="16.5" customHeight="1">
      <c r="A7" s="65" t="str">
        <f>'课程设置'!C20</f>
        <v>BSX0010</v>
      </c>
      <c r="B7" s="77" t="str">
        <f>'课程设置'!D20</f>
        <v>高等数学A（1）</v>
      </c>
      <c r="C7" s="78">
        <f>'课程设置'!E20</f>
        <v>5</v>
      </c>
      <c r="D7" s="78">
        <f>'课程设置'!F20</f>
        <v>80</v>
      </c>
      <c r="E7" s="78">
        <f>'课程设置'!G20</f>
        <v>80</v>
      </c>
      <c r="F7" s="78">
        <f>'课程设置'!H20</f>
        <v>0</v>
      </c>
      <c r="G7" s="78">
        <f>'课程设置'!I20</f>
        <v>5</v>
      </c>
      <c r="H7" s="78">
        <f>'课程设置'!J20</f>
        <v>1</v>
      </c>
      <c r="I7" s="77" t="str">
        <f>'课程设置'!K20</f>
        <v>数学教研室</v>
      </c>
    </row>
    <row r="8" spans="1:9" ht="16.5" customHeight="1">
      <c r="A8" s="65" t="str">
        <f>'课程设置'!C22</f>
        <v>BSX0090</v>
      </c>
      <c r="B8" s="77" t="str">
        <f>'课程设置'!D22</f>
        <v>线性代数B</v>
      </c>
      <c r="C8" s="78">
        <f>'课程设置'!E22</f>
        <v>2</v>
      </c>
      <c r="D8" s="78">
        <f>'课程设置'!F22</f>
        <v>32</v>
      </c>
      <c r="E8" s="78">
        <f>'课程设置'!G22</f>
        <v>32</v>
      </c>
      <c r="F8" s="78">
        <f>'课程设置'!H22</f>
        <v>0</v>
      </c>
      <c r="G8" s="78">
        <f>'课程设置'!I22</f>
        <v>2</v>
      </c>
      <c r="H8" s="78">
        <f>'课程设置'!J22</f>
        <v>1</v>
      </c>
      <c r="I8" s="77">
        <f>'课程设置'!K22</f>
        <v>0</v>
      </c>
    </row>
    <row r="9" spans="1:9" ht="16.5" customHeight="1">
      <c r="A9" s="65" t="str">
        <f>'课程设置'!C28</f>
        <v>BJS0010</v>
      </c>
      <c r="B9" s="77" t="str">
        <f>'课程设置'!D28</f>
        <v>计算机应用基础</v>
      </c>
      <c r="C9" s="78">
        <f>'课程设置'!E28</f>
        <v>3</v>
      </c>
      <c r="D9" s="78">
        <f>'课程设置'!F28</f>
        <v>48</v>
      </c>
      <c r="E9" s="78">
        <f>'课程设置'!G28</f>
        <v>32</v>
      </c>
      <c r="F9" s="78">
        <f>'课程设置'!H28</f>
        <v>16</v>
      </c>
      <c r="G9" s="78">
        <f>'课程设置'!I28</f>
        <v>2</v>
      </c>
      <c r="H9" s="78">
        <f>'课程设置'!J28</f>
        <v>1</v>
      </c>
      <c r="I9" s="77" t="str">
        <f>'课程设置'!K28</f>
        <v>计算机系</v>
      </c>
    </row>
    <row r="10" spans="1:9" ht="16.5" customHeight="1">
      <c r="A10" s="65" t="str">
        <f>'课程设置'!C67</f>
        <v>FJU0010</v>
      </c>
      <c r="B10" s="77" t="str">
        <f>'课程设置'!D67</f>
        <v>军事训练</v>
      </c>
      <c r="C10" s="78">
        <f>'课程设置'!E67</f>
        <v>3</v>
      </c>
      <c r="D10" s="77">
        <f>'课程设置'!F67</f>
        <v>0</v>
      </c>
      <c r="E10" s="78">
        <f>'课程设置'!G67</f>
        <v>0</v>
      </c>
      <c r="F10" s="77">
        <f>'课程设置'!H67</f>
        <v>0</v>
      </c>
      <c r="G10" s="78">
        <f>'课程设置'!I67</f>
        <v>0</v>
      </c>
      <c r="H10" s="78">
        <f>'课程设置'!J67</f>
        <v>1</v>
      </c>
      <c r="I10" s="77">
        <f>'课程设置'!K67</f>
        <v>0</v>
      </c>
    </row>
    <row r="11" spans="1:9" ht="16.5" customHeight="1">
      <c r="A11" s="74"/>
      <c r="B11" s="79" t="s">
        <v>125</v>
      </c>
      <c r="C11" s="80">
        <f>SUM(C1:C10)</f>
        <v>23.5</v>
      </c>
      <c r="D11" s="81"/>
      <c r="E11" s="81"/>
      <c r="F11" s="81"/>
      <c r="G11" s="81"/>
      <c r="H11" s="83">
        <v>1</v>
      </c>
      <c r="I11" s="141"/>
    </row>
    <row r="12" spans="1:9" ht="16.5" customHeight="1">
      <c r="A12" s="65" t="str">
        <f>'课程设置'!C6</f>
        <v>ASZ0030</v>
      </c>
      <c r="B12" s="77" t="str">
        <f>'课程设置'!D6</f>
        <v>中国近代现代史纲要</v>
      </c>
      <c r="C12" s="78">
        <f>'课程设置'!E6</f>
        <v>2</v>
      </c>
      <c r="D12" s="78">
        <f>'课程设置'!F6</f>
        <v>32</v>
      </c>
      <c r="E12" s="78">
        <f>'课程设置'!G6</f>
        <v>32</v>
      </c>
      <c r="F12" s="78">
        <f>'课程设置'!H6</f>
        <v>0</v>
      </c>
      <c r="G12" s="78">
        <f>'课程设置'!I6</f>
        <v>2</v>
      </c>
      <c r="H12" s="78">
        <f>'课程设置'!J6</f>
        <v>2</v>
      </c>
      <c r="I12" s="77">
        <f>'课程设置'!K6</f>
        <v>0</v>
      </c>
    </row>
    <row r="13" spans="1:9" ht="16.5" customHeight="1">
      <c r="A13" s="65" t="str">
        <f>'课程设置'!C10</f>
        <v>AQT0040</v>
      </c>
      <c r="B13" s="77" t="str">
        <f>'课程设置'!D10</f>
        <v>国防教育</v>
      </c>
      <c r="C13" s="78">
        <f>'课程设置'!E10</f>
        <v>1.5</v>
      </c>
      <c r="D13" s="78">
        <f>'课程设置'!F10</f>
        <v>24</v>
      </c>
      <c r="E13" s="78">
        <f>'课程设置'!G10</f>
        <v>24</v>
      </c>
      <c r="F13" s="78">
        <f>'课程设置'!H10</f>
        <v>0</v>
      </c>
      <c r="G13" s="78">
        <f>'课程设置'!I10</f>
        <v>2</v>
      </c>
      <c r="H13" s="78">
        <f>'课程设置'!J10</f>
        <v>2</v>
      </c>
      <c r="I13" s="77" t="str">
        <f>'课程设置'!K10</f>
        <v>教学中心</v>
      </c>
    </row>
    <row r="14" spans="1:9" ht="16.5" customHeight="1">
      <c r="A14" s="65" t="str">
        <f>'课程设置'!C14</f>
        <v>AWY0020</v>
      </c>
      <c r="B14" s="77" t="str">
        <f>'课程设置'!D14</f>
        <v>大学英语（2）</v>
      </c>
      <c r="C14" s="78">
        <f>'课程设置'!E14</f>
        <v>6</v>
      </c>
      <c r="D14" s="78">
        <f>'课程设置'!F14</f>
        <v>96</v>
      </c>
      <c r="E14" s="78">
        <f>'课程设置'!G14</f>
        <v>96</v>
      </c>
      <c r="F14" s="78">
        <f>'课程设置'!H14</f>
        <v>0</v>
      </c>
      <c r="G14" s="78">
        <f>'课程设置'!I14</f>
        <v>6</v>
      </c>
      <c r="H14" s="78">
        <f>'课程设置'!J14</f>
        <v>2</v>
      </c>
      <c r="I14" s="77">
        <f>'课程设置'!K14</f>
        <v>0</v>
      </c>
    </row>
    <row r="15" spans="1:9" ht="16.5" customHeight="1">
      <c r="A15" s="65" t="str">
        <f>'课程设置'!C17</f>
        <v>ATY0020</v>
      </c>
      <c r="B15" s="77" t="str">
        <f>'课程设置'!D17</f>
        <v>体育（2）</v>
      </c>
      <c r="C15" s="78">
        <f>'课程设置'!E17</f>
        <v>1</v>
      </c>
      <c r="D15" s="78">
        <f>'课程设置'!F17</f>
        <v>32</v>
      </c>
      <c r="E15" s="78">
        <f>'课程设置'!G17</f>
        <v>32</v>
      </c>
      <c r="F15" s="78">
        <f>'课程设置'!H17</f>
        <v>0</v>
      </c>
      <c r="G15" s="78">
        <f>'课程设置'!I17</f>
        <v>2</v>
      </c>
      <c r="H15" s="78">
        <f>'课程设置'!J17</f>
        <v>2</v>
      </c>
      <c r="I15" s="77">
        <f>'课程设置'!K17</f>
        <v>0</v>
      </c>
    </row>
    <row r="16" spans="1:9" ht="16.5" customHeight="1">
      <c r="A16" s="65" t="str">
        <f>'课程设置'!C21</f>
        <v>BSX0020</v>
      </c>
      <c r="B16" s="77" t="str">
        <f>'课程设置'!D21</f>
        <v>高等数学A（2）</v>
      </c>
      <c r="C16" s="78">
        <f>'课程设置'!E21</f>
        <v>5</v>
      </c>
      <c r="D16" s="78">
        <f>'课程设置'!F21</f>
        <v>80</v>
      </c>
      <c r="E16" s="78">
        <f>'课程设置'!G21</f>
        <v>80</v>
      </c>
      <c r="F16" s="78">
        <f>'课程设置'!H21</f>
        <v>0</v>
      </c>
      <c r="G16" s="78">
        <f>'课程设置'!I21</f>
        <v>5</v>
      </c>
      <c r="H16" s="78">
        <f>'课程设置'!J21</f>
        <v>2</v>
      </c>
      <c r="I16" s="77">
        <f>'课程设置'!K21</f>
        <v>0</v>
      </c>
    </row>
    <row r="17" spans="1:9" ht="16.5" customHeight="1">
      <c r="A17" s="65" t="str">
        <f>'课程设置'!C24</f>
        <v>BWL0010</v>
      </c>
      <c r="B17" s="77" t="str">
        <f>'课程设置'!D24</f>
        <v>大学物理（1）</v>
      </c>
      <c r="C17" s="78">
        <f>'课程设置'!E24</f>
        <v>3</v>
      </c>
      <c r="D17" s="78">
        <f>'课程设置'!F24</f>
        <v>48</v>
      </c>
      <c r="E17" s="78">
        <f>'课程设置'!G24</f>
        <v>48</v>
      </c>
      <c r="F17" s="78">
        <f>'课程设置'!H24</f>
        <v>0</v>
      </c>
      <c r="G17" s="78">
        <f>'课程设置'!I24</f>
        <v>3</v>
      </c>
      <c r="H17" s="78">
        <f>'课程设置'!J24</f>
        <v>2</v>
      </c>
      <c r="I17" s="77" t="str">
        <f>'课程设置'!K24</f>
        <v>物理教学中心</v>
      </c>
    </row>
    <row r="18" spans="1:9" ht="16.5" customHeight="1">
      <c r="A18" s="65" t="str">
        <f>'课程设置'!C26</f>
        <v>BWS0010</v>
      </c>
      <c r="B18" s="77" t="str">
        <f>'课程设置'!D26</f>
        <v>大学物理实验（1）</v>
      </c>
      <c r="C18" s="78">
        <f>'课程设置'!E26</f>
        <v>1</v>
      </c>
      <c r="D18" s="78">
        <f>'课程设置'!F26</f>
        <v>16</v>
      </c>
      <c r="E18" s="78">
        <f>'课程设置'!G26</f>
        <v>0</v>
      </c>
      <c r="F18" s="78">
        <f>'课程设置'!H26</f>
        <v>16</v>
      </c>
      <c r="G18" s="78">
        <f>'课程设置'!I26</f>
        <v>0</v>
      </c>
      <c r="H18" s="78">
        <f>'课程设置'!J26</f>
        <v>2</v>
      </c>
      <c r="I18" s="77">
        <f>'课程设置'!K26</f>
        <v>0</v>
      </c>
    </row>
    <row r="19" spans="1:9" ht="16.5" customHeight="1">
      <c r="A19" s="65" t="str">
        <f>'课程设置'!C30</f>
        <v>CJX0070</v>
      </c>
      <c r="B19" s="77" t="str">
        <f>'课程设置'!D30</f>
        <v>工程图学基础</v>
      </c>
      <c r="C19" s="78">
        <f>'课程设置'!E30</f>
        <v>3</v>
      </c>
      <c r="D19" s="78">
        <f>'课程设置'!F30</f>
        <v>48</v>
      </c>
      <c r="E19" s="78">
        <f>'课程设置'!G30</f>
        <v>32</v>
      </c>
      <c r="F19" s="78">
        <f>'课程设置'!H30</f>
        <v>16</v>
      </c>
      <c r="G19" s="78">
        <f>'课程设置'!I30</f>
        <v>2</v>
      </c>
      <c r="H19" s="78">
        <f>'课程设置'!J30</f>
        <v>2</v>
      </c>
      <c r="I19" s="77" t="str">
        <f>'课程设置'!K30</f>
        <v>机械系</v>
      </c>
    </row>
    <row r="20" spans="1:9" ht="16.5" customHeight="1">
      <c r="A20" s="74"/>
      <c r="B20" s="79" t="s">
        <v>125</v>
      </c>
      <c r="C20" s="80">
        <f>SUM(C12:C19)</f>
        <v>22.5</v>
      </c>
      <c r="D20" s="81"/>
      <c r="E20" s="81"/>
      <c r="F20" s="81"/>
      <c r="G20" s="81"/>
      <c r="H20" s="83">
        <v>2</v>
      </c>
      <c r="I20" s="141"/>
    </row>
    <row r="21" spans="1:9" ht="16.5" customHeight="1">
      <c r="A21" s="65" t="str">
        <f>'课程设置'!C15</f>
        <v>AWY0100</v>
      </c>
      <c r="B21" s="77" t="str">
        <f>'课程设置'!D15</f>
        <v>大学英语（3）</v>
      </c>
      <c r="C21" s="78">
        <f>'课程设置'!E15</f>
        <v>4</v>
      </c>
      <c r="D21" s="78">
        <f>'课程设置'!F15</f>
        <v>64</v>
      </c>
      <c r="E21" s="78">
        <f>'课程设置'!G15</f>
        <v>64</v>
      </c>
      <c r="F21" s="78">
        <f>'课程设置'!H15</f>
        <v>0</v>
      </c>
      <c r="G21" s="78">
        <f>'课程设置'!I15</f>
        <v>4</v>
      </c>
      <c r="H21" s="78">
        <f>'课程设置'!J15</f>
        <v>3</v>
      </c>
      <c r="I21" s="77">
        <f>'课程设置'!K15</f>
        <v>0</v>
      </c>
    </row>
    <row r="22" spans="1:9" ht="16.5" customHeight="1">
      <c r="A22" s="65" t="str">
        <f>'课程设置'!C18</f>
        <v>ATY0030</v>
      </c>
      <c r="B22" s="77" t="str">
        <f>'课程设置'!D18</f>
        <v>体育（3）</v>
      </c>
      <c r="C22" s="78">
        <f>'课程设置'!E18</f>
        <v>1</v>
      </c>
      <c r="D22" s="78">
        <f>'课程设置'!F18</f>
        <v>32</v>
      </c>
      <c r="E22" s="78">
        <f>'课程设置'!G18</f>
        <v>32</v>
      </c>
      <c r="F22" s="78">
        <f>'课程设置'!H18</f>
        <v>0</v>
      </c>
      <c r="G22" s="78">
        <f>'课程设置'!I18</f>
        <v>2</v>
      </c>
      <c r="H22" s="78">
        <f>'课程设置'!J18</f>
        <v>3</v>
      </c>
      <c r="I22" s="77">
        <f>'课程设置'!K18</f>
        <v>0</v>
      </c>
    </row>
    <row r="23" spans="1:9" ht="16.5" customHeight="1">
      <c r="A23" s="65" t="str">
        <f>'课程设置'!C25</f>
        <v>BWL0020</v>
      </c>
      <c r="B23" s="77" t="str">
        <f>'课程设置'!D25</f>
        <v>大学物理（2）</v>
      </c>
      <c r="C23" s="78">
        <f>'课程设置'!E25</f>
        <v>3</v>
      </c>
      <c r="D23" s="78">
        <f>'课程设置'!F25</f>
        <v>48</v>
      </c>
      <c r="E23" s="78">
        <f>'课程设置'!G25</f>
        <v>48</v>
      </c>
      <c r="F23" s="78">
        <f>'课程设置'!H25</f>
        <v>0</v>
      </c>
      <c r="G23" s="78">
        <f>'课程设置'!I25</f>
        <v>3</v>
      </c>
      <c r="H23" s="78">
        <f>'课程设置'!J25</f>
        <v>3</v>
      </c>
      <c r="I23" s="77">
        <f>'课程设置'!K25</f>
        <v>0</v>
      </c>
    </row>
    <row r="24" spans="1:9" ht="16.5" customHeight="1">
      <c r="A24" s="65" t="str">
        <f>'课程设置'!C27</f>
        <v>BWS0020</v>
      </c>
      <c r="B24" s="77" t="str">
        <f>'课程设置'!D27</f>
        <v>大学物理实验（2）</v>
      </c>
      <c r="C24" s="78">
        <f>'课程设置'!E27</f>
        <v>2</v>
      </c>
      <c r="D24" s="78">
        <f>'课程设置'!F27</f>
        <v>32</v>
      </c>
      <c r="E24" s="78">
        <f>'课程设置'!G27</f>
        <v>0</v>
      </c>
      <c r="F24" s="78">
        <f>'课程设置'!H27</f>
        <v>32</v>
      </c>
      <c r="G24" s="78">
        <f>'课程设置'!I27</f>
        <v>0</v>
      </c>
      <c r="H24" s="78">
        <f>'课程设置'!J27</f>
        <v>3</v>
      </c>
      <c r="I24" s="77">
        <f>'课程设置'!K27</f>
        <v>0</v>
      </c>
    </row>
    <row r="25" spans="1:9" ht="16.5" customHeight="1">
      <c r="A25" s="65" t="str">
        <f>'课程设置'!C31</f>
        <v>CJS0030</v>
      </c>
      <c r="B25" s="77" t="str">
        <f>'课程设置'!D31</f>
        <v>C语言程序设计</v>
      </c>
      <c r="C25" s="78">
        <f>'课程设置'!E31</f>
        <v>4</v>
      </c>
      <c r="D25" s="78">
        <f>'课程设置'!F31</f>
        <v>64</v>
      </c>
      <c r="E25" s="78">
        <f>'课程设置'!G31</f>
        <v>48</v>
      </c>
      <c r="F25" s="78">
        <f>'课程设置'!H31</f>
        <v>16</v>
      </c>
      <c r="G25" s="78">
        <f>'课程设置'!I31</f>
        <v>4</v>
      </c>
      <c r="H25" s="78">
        <f>'课程设置'!J31</f>
        <v>3</v>
      </c>
      <c r="I25" s="77" t="str">
        <f>'课程设置'!K31</f>
        <v>计算机系</v>
      </c>
    </row>
    <row r="26" spans="1:9" ht="16.5" customHeight="1">
      <c r="A26" s="65" t="str">
        <f>'课程设置'!C32</f>
        <v>CDX0130</v>
      </c>
      <c r="B26" s="77" t="str">
        <f>'课程设置'!D32</f>
        <v>电路基础*</v>
      </c>
      <c r="C26" s="78">
        <f>'课程设置'!E32</f>
        <v>5.5</v>
      </c>
      <c r="D26" s="78">
        <f>'课程设置'!F32</f>
        <v>88</v>
      </c>
      <c r="E26" s="78">
        <f>'课程设置'!G32</f>
        <v>72</v>
      </c>
      <c r="F26" s="78">
        <f>'课程设置'!H32</f>
        <v>16</v>
      </c>
      <c r="G26" s="78">
        <f>'课程设置'!I32</f>
        <v>6</v>
      </c>
      <c r="H26" s="78">
        <f>'课程设置'!J32</f>
        <v>3</v>
      </c>
      <c r="I26" s="77" t="str">
        <f>'课程设置'!K32</f>
        <v>电气与信息工程系</v>
      </c>
    </row>
    <row r="27" spans="1:9" ht="16.5" customHeight="1">
      <c r="A27" s="65" t="str">
        <f>'课程设置'!C68</f>
        <v>FJS0200</v>
      </c>
      <c r="B27" s="77" t="str">
        <f>'课程设置'!D68</f>
        <v>C语言课程设计</v>
      </c>
      <c r="C27" s="78">
        <f>'课程设置'!E68</f>
        <v>1</v>
      </c>
      <c r="D27" s="78">
        <f>'课程设置'!F68</f>
        <v>0</v>
      </c>
      <c r="E27" s="78">
        <f>'课程设置'!G68</f>
        <v>0</v>
      </c>
      <c r="F27" s="78">
        <f>'课程设置'!H68</f>
        <v>0</v>
      </c>
      <c r="G27" s="78">
        <f>'课程设置'!I68</f>
        <v>0</v>
      </c>
      <c r="H27" s="78">
        <f>'课程设置'!J68</f>
        <v>3</v>
      </c>
      <c r="I27" s="77">
        <f>'课程设置'!K68</f>
        <v>0</v>
      </c>
    </row>
    <row r="28" spans="1:9" ht="16.5" customHeight="1">
      <c r="A28" s="65" t="str">
        <f>'课程设置'!C69</f>
        <v>FDX0130</v>
      </c>
      <c r="B28" s="77" t="str">
        <f>'课程设置'!D69</f>
        <v>电子产品装调实习</v>
      </c>
      <c r="C28" s="78">
        <f>'课程设置'!E69</f>
        <v>2</v>
      </c>
      <c r="D28" s="78">
        <f>'课程设置'!F69</f>
        <v>0</v>
      </c>
      <c r="E28" s="78">
        <f>'课程设置'!G69</f>
        <v>0</v>
      </c>
      <c r="F28" s="78">
        <f>'课程设置'!H69</f>
        <v>0</v>
      </c>
      <c r="G28" s="78">
        <f>'课程设置'!I69</f>
        <v>0</v>
      </c>
      <c r="H28" s="78">
        <f>'课程设置'!J69</f>
        <v>3</v>
      </c>
      <c r="I28" s="77">
        <f>'课程设置'!K69</f>
        <v>0</v>
      </c>
    </row>
    <row r="29" spans="1:9" ht="16.5" customHeight="1">
      <c r="A29" s="74"/>
      <c r="B29" s="79" t="s">
        <v>125</v>
      </c>
      <c r="C29" s="80">
        <f>SUM(C21:C28)</f>
        <v>22.5</v>
      </c>
      <c r="D29" s="81"/>
      <c r="E29" s="81"/>
      <c r="F29" s="81"/>
      <c r="G29" s="81"/>
      <c r="H29" s="83">
        <v>3</v>
      </c>
      <c r="I29" s="141"/>
    </row>
    <row r="30" spans="1:9" ht="16.5" customHeight="1">
      <c r="A30" s="65" t="str">
        <f>'课程设置'!C19</f>
        <v>ATY0040</v>
      </c>
      <c r="B30" s="77" t="str">
        <f>'课程设置'!D19</f>
        <v>体育（4）</v>
      </c>
      <c r="C30" s="78">
        <f>'课程设置'!E19</f>
        <v>1</v>
      </c>
      <c r="D30" s="78">
        <f>'课程设置'!F19</f>
        <v>32</v>
      </c>
      <c r="E30" s="78">
        <f>'课程设置'!G19</f>
        <v>32</v>
      </c>
      <c r="F30" s="78">
        <f>'课程设置'!H19</f>
        <v>0</v>
      </c>
      <c r="G30" s="78">
        <f>'课程设置'!I19</f>
        <v>2</v>
      </c>
      <c r="H30" s="78">
        <f>'课程设置'!J19</f>
        <v>4</v>
      </c>
      <c r="I30" s="77">
        <f>'课程设置'!K19</f>
        <v>0</v>
      </c>
    </row>
    <row r="31" spans="1:9" ht="16.5" customHeight="1">
      <c r="A31" s="65" t="str">
        <f>'课程设置'!C23</f>
        <v>BSX0110</v>
      </c>
      <c r="B31" s="77" t="str">
        <f>'课程设置'!D23</f>
        <v>概率论与数理统计B</v>
      </c>
      <c r="C31" s="78">
        <f>'课程设置'!E23</f>
        <v>2</v>
      </c>
      <c r="D31" s="78">
        <f>'课程设置'!F23</f>
        <v>32</v>
      </c>
      <c r="E31" s="78">
        <f>'课程设置'!G23</f>
        <v>32</v>
      </c>
      <c r="F31" s="78">
        <f>'课程设置'!H23</f>
        <v>0</v>
      </c>
      <c r="G31" s="78">
        <f>'课程设置'!I23</f>
        <v>2</v>
      </c>
      <c r="H31" s="78">
        <f>'课程设置'!J23</f>
        <v>4</v>
      </c>
      <c r="I31" s="77">
        <f>'课程设置'!K23</f>
        <v>0</v>
      </c>
    </row>
    <row r="32" spans="1:9" ht="16.5" customHeight="1">
      <c r="A32" s="65" t="str">
        <f>'课程设置'!C33</f>
        <v>CDX0140</v>
      </c>
      <c r="B32" s="77" t="str">
        <f>'课程设置'!D33</f>
        <v>MATLAB编程与应用</v>
      </c>
      <c r="C32" s="78">
        <f>'课程设置'!E33</f>
        <v>1.5</v>
      </c>
      <c r="D32" s="78">
        <f>'课程设置'!F33</f>
        <v>24</v>
      </c>
      <c r="E32" s="78">
        <f>'课程设置'!G33</f>
        <v>16</v>
      </c>
      <c r="F32" s="78">
        <f>'课程设置'!H33</f>
        <v>8</v>
      </c>
      <c r="G32" s="78">
        <f>'课程设置'!I33</f>
        <v>2</v>
      </c>
      <c r="H32" s="78">
        <f>'课程设置'!J33</f>
        <v>4</v>
      </c>
      <c r="I32" s="77">
        <f>'课程设置'!K33</f>
        <v>0</v>
      </c>
    </row>
    <row r="33" spans="1:9" ht="16.5" customHeight="1">
      <c r="A33" s="65" t="str">
        <f>'课程设置'!C34</f>
        <v>CDX0160</v>
      </c>
      <c r="B33" s="77" t="str">
        <f>'课程设置'!D34</f>
        <v>信号与系统分析*</v>
      </c>
      <c r="C33" s="78">
        <f>'课程设置'!E34</f>
        <v>3</v>
      </c>
      <c r="D33" s="78">
        <f>'课程设置'!F34</f>
        <v>48</v>
      </c>
      <c r="E33" s="78">
        <f>'课程设置'!G34</f>
        <v>48</v>
      </c>
      <c r="F33" s="78">
        <f>'课程设置'!H34</f>
        <v>0</v>
      </c>
      <c r="G33" s="78">
        <f>'课程设置'!I34</f>
        <v>4</v>
      </c>
      <c r="H33" s="78">
        <f>'课程设置'!J34</f>
        <v>4</v>
      </c>
      <c r="I33" s="77">
        <f>'课程设置'!K34</f>
        <v>0</v>
      </c>
    </row>
    <row r="34" spans="1:9" ht="16.5" customHeight="1">
      <c r="A34" s="65" t="str">
        <f>'课程设置'!C36</f>
        <v>CDX0150</v>
      </c>
      <c r="B34" s="77" t="str">
        <f>'课程设置'!D36</f>
        <v>模拟电子技术*</v>
      </c>
      <c r="C34" s="78">
        <f>'课程设置'!E36</f>
        <v>5</v>
      </c>
      <c r="D34" s="78">
        <f>'课程设置'!F36</f>
        <v>80</v>
      </c>
      <c r="E34" s="78">
        <f>'课程设置'!G36</f>
        <v>64</v>
      </c>
      <c r="F34" s="78">
        <f>'课程设置'!H36</f>
        <v>16</v>
      </c>
      <c r="G34" s="78">
        <f>'课程设置'!I36</f>
        <v>6</v>
      </c>
      <c r="H34" s="78">
        <f>'课程设置'!J36</f>
        <v>4</v>
      </c>
      <c r="I34" s="77">
        <f>'课程设置'!K36</f>
        <v>0</v>
      </c>
    </row>
    <row r="35" spans="1:9" ht="16.5" customHeight="1">
      <c r="A35" s="65" t="str">
        <f>'课程设置'!C35</f>
        <v>CDX0180</v>
      </c>
      <c r="B35" s="77" t="str">
        <f>'课程设置'!D35</f>
        <v>数字电子技术*</v>
      </c>
      <c r="C35" s="78">
        <f>'课程设置'!E35</f>
        <v>4.5</v>
      </c>
      <c r="D35" s="78">
        <f>'课程设置'!F35</f>
        <v>72</v>
      </c>
      <c r="E35" s="78">
        <f>'课程设置'!G35</f>
        <v>56</v>
      </c>
      <c r="F35" s="78">
        <f>'课程设置'!H35</f>
        <v>16</v>
      </c>
      <c r="G35" s="78">
        <f>'课程设置'!I35</f>
        <v>6</v>
      </c>
      <c r="H35" s="78">
        <f>'课程设置'!J35</f>
        <v>4</v>
      </c>
      <c r="I35" s="77" t="str">
        <f>'课程设置'!K35</f>
        <v>第6周起始</v>
      </c>
    </row>
    <row r="36" spans="1:9" ht="16.5" customHeight="1">
      <c r="A36" s="65">
        <f>'课程设置'!C54</f>
        <v>0</v>
      </c>
      <c r="B36" s="77" t="str">
        <f>'课程设置'!D54</f>
        <v>英语（四级、六级、听说）</v>
      </c>
      <c r="C36" s="78">
        <f>'课程设置'!E54</f>
        <v>2</v>
      </c>
      <c r="D36" s="78">
        <f>'课程设置'!F54</f>
        <v>32</v>
      </c>
      <c r="E36" s="78">
        <f>'课程设置'!G54</f>
        <v>32</v>
      </c>
      <c r="F36" s="78">
        <f>'课程设置'!H54</f>
        <v>0</v>
      </c>
      <c r="G36" s="78">
        <f>'课程设置'!I54</f>
        <v>4</v>
      </c>
      <c r="H36" s="78">
        <f>'课程设置'!J54</f>
        <v>4</v>
      </c>
      <c r="I36" s="77" t="str">
        <f>'课程设置'!K54</f>
        <v>选修</v>
      </c>
    </row>
    <row r="37" spans="1:9" ht="16.5" customHeight="1">
      <c r="A37" s="65">
        <f>'课程设置'!C55</f>
        <v>0</v>
      </c>
      <c r="B37" s="77" t="str">
        <f>'课程设置'!D55</f>
        <v>人文社科体育类</v>
      </c>
      <c r="C37" s="78">
        <f>'课程设置'!E55</f>
        <v>2</v>
      </c>
      <c r="D37" s="78">
        <f>'课程设置'!F55</f>
        <v>32</v>
      </c>
      <c r="E37" s="78">
        <f>'课程设置'!G55</f>
        <v>32</v>
      </c>
      <c r="F37" s="78">
        <f>'课程设置'!H55</f>
        <v>0</v>
      </c>
      <c r="G37" s="78">
        <f>'课程设置'!I55</f>
        <v>4</v>
      </c>
      <c r="H37" s="78">
        <f>'课程设置'!J55</f>
        <v>4</v>
      </c>
      <c r="I37" s="77" t="str">
        <f>'课程设置'!K55</f>
        <v>选修</v>
      </c>
    </row>
    <row r="38" spans="1:9" ht="16.5" customHeight="1">
      <c r="A38" s="74"/>
      <c r="B38" s="79" t="s">
        <v>125</v>
      </c>
      <c r="C38" s="80">
        <f>SUM(C30:C35)</f>
        <v>17</v>
      </c>
      <c r="D38" s="81"/>
      <c r="E38" s="81"/>
      <c r="F38" s="81"/>
      <c r="G38" s="81"/>
      <c r="H38" s="83">
        <v>4</v>
      </c>
      <c r="I38" s="141"/>
    </row>
    <row r="39" spans="1:9" ht="16.5" customHeight="1">
      <c r="A39" s="74"/>
      <c r="B39" s="79" t="s">
        <v>126</v>
      </c>
      <c r="C39" s="80">
        <v>2</v>
      </c>
      <c r="D39" s="82"/>
      <c r="E39" s="82"/>
      <c r="F39" s="82"/>
      <c r="G39" s="82"/>
      <c r="H39" s="80">
        <v>4</v>
      </c>
      <c r="I39" s="170" t="s">
        <v>186</v>
      </c>
    </row>
    <row r="40" spans="1:9" ht="33.75" customHeight="1">
      <c r="A40" s="65" t="str">
        <f>'课程设置'!C7</f>
        <v>ASZ0120</v>
      </c>
      <c r="B40" s="77" t="str">
        <f>'课程设置'!D7</f>
        <v>毛泽东思想和中国特色
社会主义理论体系概论</v>
      </c>
      <c r="C40" s="78">
        <f>'课程设置'!E7</f>
        <v>6</v>
      </c>
      <c r="D40" s="78">
        <f>'课程设置'!F7</f>
        <v>96</v>
      </c>
      <c r="E40" s="78">
        <f>'课程设置'!G7</f>
        <v>56</v>
      </c>
      <c r="F40" s="78">
        <f>'课程设置'!H7</f>
        <v>40</v>
      </c>
      <c r="G40" s="78">
        <f>'课程设置'!I7</f>
        <v>4</v>
      </c>
      <c r="H40" s="78">
        <f>'课程设置'!J7</f>
        <v>5</v>
      </c>
      <c r="I40" s="77">
        <f>'课程设置'!K7</f>
        <v>0</v>
      </c>
    </row>
    <row r="41" spans="1:9" ht="16.5" customHeight="1">
      <c r="A41" s="65" t="str">
        <f>'课程设置'!C37</f>
        <v>CDX0190</v>
      </c>
      <c r="B41" s="77" t="str">
        <f>'课程设置'!D37</f>
        <v>微机原理与接口技术*</v>
      </c>
      <c r="C41" s="78">
        <f>'课程设置'!E37</f>
        <v>4.5</v>
      </c>
      <c r="D41" s="78">
        <f>'课程设置'!F37</f>
        <v>72</v>
      </c>
      <c r="E41" s="78">
        <f>'课程设置'!G37</f>
        <v>48</v>
      </c>
      <c r="F41" s="78">
        <f>'课程设置'!H37</f>
        <v>24</v>
      </c>
      <c r="G41" s="78">
        <f>'课程设置'!I37</f>
        <v>4</v>
      </c>
      <c r="H41" s="78">
        <f>'课程设置'!J37</f>
        <v>5</v>
      </c>
      <c r="I41" s="100">
        <f>'课程设置'!K37</f>
        <v>0</v>
      </c>
    </row>
    <row r="42" spans="1:9" ht="16.5" customHeight="1">
      <c r="A42" s="65" t="str">
        <f>'课程设置'!C38</f>
        <v>DDX0510</v>
      </c>
      <c r="B42" s="77" t="str">
        <f>'课程设置'!D38</f>
        <v>自动控制原理*</v>
      </c>
      <c r="C42" s="78">
        <f>'课程设置'!E38</f>
        <v>4</v>
      </c>
      <c r="D42" s="78">
        <f>'课程设置'!F38</f>
        <v>64</v>
      </c>
      <c r="E42" s="78">
        <f>'课程设置'!G38</f>
        <v>56</v>
      </c>
      <c r="F42" s="78">
        <f>'课程设置'!H38</f>
        <v>8</v>
      </c>
      <c r="G42" s="78">
        <f>'课程设置'!I38</f>
        <v>4</v>
      </c>
      <c r="H42" s="78">
        <f>'课程设置'!J38</f>
        <v>5</v>
      </c>
      <c r="I42" s="100">
        <f>'课程设置'!K38</f>
        <v>0</v>
      </c>
    </row>
    <row r="43" spans="1:9" ht="16.5" customHeight="1">
      <c r="A43" s="65" t="str">
        <f>'课程设置'!C39</f>
        <v>DDX0220</v>
      </c>
      <c r="B43" s="100" t="str">
        <f>'课程设置'!D39</f>
        <v>传感器技术与应用*</v>
      </c>
      <c r="C43" s="78">
        <f>'课程设置'!E39</f>
        <v>4</v>
      </c>
      <c r="D43" s="78">
        <f>'课程设置'!F39</f>
        <v>64</v>
      </c>
      <c r="E43" s="78">
        <f>'课程设置'!G39</f>
        <v>48</v>
      </c>
      <c r="F43" s="78">
        <f>'课程设置'!H39</f>
        <v>16</v>
      </c>
      <c r="G43" s="78">
        <f>'课程设置'!I39</f>
        <v>4</v>
      </c>
      <c r="H43" s="78">
        <f>'课程设置'!J39</f>
        <v>5</v>
      </c>
      <c r="I43" s="65">
        <f>'课程设置'!K39</f>
        <v>0</v>
      </c>
    </row>
    <row r="44" spans="1:9" ht="16.5" customHeight="1">
      <c r="A44" s="65" t="str">
        <f>'课程设置'!C40</f>
        <v>DDX0050</v>
      </c>
      <c r="B44" s="77" t="str">
        <f>'课程设置'!D40</f>
        <v>数字信号处理</v>
      </c>
      <c r="C44" s="78">
        <f>'课程设置'!E40</f>
        <v>3</v>
      </c>
      <c r="D44" s="78">
        <f>'课程设置'!F40</f>
        <v>48</v>
      </c>
      <c r="E44" s="78">
        <f>'课程设置'!G40</f>
        <v>40</v>
      </c>
      <c r="F44" s="78">
        <f>'课程设置'!H40</f>
        <v>8</v>
      </c>
      <c r="G44" s="78">
        <f>'课程设置'!I40</f>
        <v>4</v>
      </c>
      <c r="H44" s="78">
        <f>'课程设置'!J40</f>
        <v>5</v>
      </c>
      <c r="I44" s="77">
        <f>'课程设置'!K40</f>
        <v>0</v>
      </c>
    </row>
    <row r="45" spans="1:9" ht="16.5" customHeight="1">
      <c r="A45" s="65" t="str">
        <f>'课程设置'!C71</f>
        <v>FDX0050</v>
      </c>
      <c r="B45" s="77" t="str">
        <f>'课程设置'!D71</f>
        <v>模拟电子技术课程设计</v>
      </c>
      <c r="C45" s="78">
        <f>'课程设置'!E71</f>
        <v>1</v>
      </c>
      <c r="D45" s="78">
        <f>'课程设置'!F71</f>
        <v>0</v>
      </c>
      <c r="E45" s="78">
        <f>'课程设置'!G71</f>
        <v>0</v>
      </c>
      <c r="F45" s="78">
        <f>'课程设置'!H71</f>
        <v>0</v>
      </c>
      <c r="G45" s="78">
        <f>'课程设置'!I71</f>
        <v>0</v>
      </c>
      <c r="H45" s="78">
        <f>'课程设置'!J71</f>
        <v>5</v>
      </c>
      <c r="I45" s="77">
        <f>'课程设置'!K71</f>
        <v>0</v>
      </c>
    </row>
    <row r="46" spans="1:9" ht="16.5" customHeight="1">
      <c r="A46" s="65" t="str">
        <f>'课程设置'!C70</f>
        <v>FDX0060</v>
      </c>
      <c r="B46" s="77" t="str">
        <f>'课程设置'!D70</f>
        <v>数字电子技术课程设计</v>
      </c>
      <c r="C46" s="78">
        <f>'课程设置'!E70</f>
        <v>1</v>
      </c>
      <c r="D46" s="78">
        <f>'课程设置'!F70</f>
        <v>0</v>
      </c>
      <c r="E46" s="78">
        <f>'课程设置'!G70</f>
        <v>0</v>
      </c>
      <c r="F46" s="78">
        <f>'课程设置'!H70</f>
        <v>0</v>
      </c>
      <c r="G46" s="78">
        <f>'课程设置'!I70</f>
        <v>0</v>
      </c>
      <c r="H46" s="78">
        <f>'课程设置'!J70</f>
        <v>5</v>
      </c>
      <c r="I46" s="77">
        <f>'课程设置'!K70</f>
        <v>0</v>
      </c>
    </row>
    <row r="47" spans="1:9" ht="16.5" customHeight="1">
      <c r="A47" s="74"/>
      <c r="B47" s="79" t="s">
        <v>125</v>
      </c>
      <c r="C47" s="80">
        <f>SUM(C40:C46)</f>
        <v>23.5</v>
      </c>
      <c r="D47" s="82"/>
      <c r="E47" s="81"/>
      <c r="F47" s="81"/>
      <c r="G47" s="81"/>
      <c r="H47" s="83">
        <v>5</v>
      </c>
      <c r="I47" s="141"/>
    </row>
    <row r="48" spans="1:9" ht="16.5" customHeight="1">
      <c r="A48" s="65" t="str">
        <f>'课程设置'!C8</f>
        <v>ASZ0010</v>
      </c>
      <c r="B48" s="77" t="str">
        <f>'课程设置'!D8</f>
        <v>马克思主义基本原理概论</v>
      </c>
      <c r="C48" s="78">
        <f>'课程设置'!E8</f>
        <v>3</v>
      </c>
      <c r="D48" s="78">
        <f>'课程设置'!F8</f>
        <v>48</v>
      </c>
      <c r="E48" s="78">
        <f>'课程设置'!G8</f>
        <v>48</v>
      </c>
      <c r="F48" s="78">
        <f>'课程设置'!H8</f>
        <v>0</v>
      </c>
      <c r="G48" s="78">
        <f>'课程设置'!I8</f>
        <v>3</v>
      </c>
      <c r="H48" s="78">
        <f>'课程设置'!J8</f>
        <v>6</v>
      </c>
      <c r="I48" s="77">
        <f>'课程设置'!K8</f>
        <v>0</v>
      </c>
    </row>
    <row r="49" spans="1:9" ht="16.5" customHeight="1">
      <c r="A49" s="65" t="str">
        <f>'课程设置'!C11</f>
        <v>ASZ0110</v>
      </c>
      <c r="B49" s="100" t="str">
        <f>'课程设置'!D11</f>
        <v>形势与政策专题</v>
      </c>
      <c r="C49" s="78">
        <f>'课程设置'!E11</f>
        <v>1</v>
      </c>
      <c r="D49" s="78">
        <f>'课程设置'!F11</f>
        <v>16</v>
      </c>
      <c r="E49" s="78">
        <f>'课程设置'!G11</f>
        <v>16</v>
      </c>
      <c r="F49" s="78">
        <f>'课程设置'!H11</f>
        <v>0</v>
      </c>
      <c r="G49" s="78">
        <f>'课程设置'!I11</f>
        <v>0</v>
      </c>
      <c r="H49" s="78">
        <f>'课程设置'!J11</f>
        <v>6</v>
      </c>
      <c r="I49" s="77" t="str">
        <f>'课程设置'!K11</f>
        <v>1~6学期分散安排</v>
      </c>
    </row>
    <row r="50" spans="1:9" ht="16.5" customHeight="1">
      <c r="A50" s="65" t="str">
        <f>'课程设置'!C41</f>
        <v>DDX0090</v>
      </c>
      <c r="B50" s="100" t="str">
        <f>'课程设置'!D41</f>
        <v>计算机控制技术*</v>
      </c>
      <c r="C50" s="78">
        <f>'课程设置'!E41</f>
        <v>2.5</v>
      </c>
      <c r="D50" s="78">
        <f>'课程设置'!F41</f>
        <v>40</v>
      </c>
      <c r="E50" s="78">
        <f>'课程设置'!G41</f>
        <v>40</v>
      </c>
      <c r="F50" s="78">
        <f>'课程设置'!H41</f>
        <v>0</v>
      </c>
      <c r="G50" s="78">
        <f>'课程设置'!I41</f>
        <v>4</v>
      </c>
      <c r="H50" s="78">
        <f>'课程设置'!J41</f>
        <v>6</v>
      </c>
      <c r="I50" s="65">
        <f>'课程设置'!K41</f>
        <v>0</v>
      </c>
    </row>
    <row r="51" spans="1:9" ht="16.5" customHeight="1">
      <c r="A51" s="65" t="str">
        <f>'课程设置'!C42</f>
        <v>DDX0590</v>
      </c>
      <c r="B51" s="100" t="str">
        <f>'课程设置'!D42</f>
        <v>PLC技术与应用*</v>
      </c>
      <c r="C51" s="78">
        <f>'课程设置'!E42</f>
        <v>3.5</v>
      </c>
      <c r="D51" s="78">
        <f>'课程设置'!F42</f>
        <v>56</v>
      </c>
      <c r="E51" s="78">
        <f>'课程设置'!G42</f>
        <v>32</v>
      </c>
      <c r="F51" s="78">
        <f>'课程设置'!H42</f>
        <v>24</v>
      </c>
      <c r="G51" s="78">
        <f>'课程设置'!I42</f>
        <v>3</v>
      </c>
      <c r="H51" s="78">
        <f>'课程设置'!J42</f>
        <v>6</v>
      </c>
      <c r="I51" s="100">
        <f>'课程设置'!K42</f>
        <v>0</v>
      </c>
    </row>
    <row r="52" spans="1:9" ht="16.5" customHeight="1">
      <c r="A52" s="65" t="str">
        <f>'课程设置'!C43</f>
        <v>DDX0600</v>
      </c>
      <c r="B52" s="77" t="str">
        <f>'课程设置'!D43</f>
        <v>自动化仪表与过程控制*</v>
      </c>
      <c r="C52" s="78">
        <f>'课程设置'!E43</f>
        <v>3</v>
      </c>
      <c r="D52" s="78">
        <f>'课程设置'!F43</f>
        <v>48</v>
      </c>
      <c r="E52" s="78">
        <f>'课程设置'!G43</f>
        <v>48</v>
      </c>
      <c r="F52" s="78">
        <f>'课程设置'!H43</f>
        <v>0</v>
      </c>
      <c r="G52" s="78">
        <f>'课程设置'!I43</f>
        <v>4</v>
      </c>
      <c r="H52" s="78">
        <f>'课程设置'!J43</f>
        <v>6</v>
      </c>
      <c r="I52" s="77">
        <f>'课程设置'!K43</f>
        <v>0</v>
      </c>
    </row>
    <row r="53" spans="1:9" ht="16.5" customHeight="1">
      <c r="A53" s="65" t="str">
        <f>'课程设置'!C72</f>
        <v>FDX0310</v>
      </c>
      <c r="B53" s="100" t="str">
        <f>'课程设置'!D72</f>
        <v>计算机控制技术实训*</v>
      </c>
      <c r="C53" s="78">
        <f>'课程设置'!E72</f>
        <v>2</v>
      </c>
      <c r="D53" s="78">
        <f>'课程设置'!F72</f>
        <v>0</v>
      </c>
      <c r="E53" s="78">
        <f>'课程设置'!G72</f>
        <v>0</v>
      </c>
      <c r="F53" s="78">
        <f>'课程设置'!H72</f>
        <v>0</v>
      </c>
      <c r="G53" s="78">
        <f>'课程设置'!I72</f>
        <v>0</v>
      </c>
      <c r="H53" s="78">
        <f>'课程设置'!J72</f>
        <v>6</v>
      </c>
      <c r="I53" s="100">
        <f>'课程设置'!K72</f>
        <v>0</v>
      </c>
    </row>
    <row r="54" spans="1:9" ht="16.5" customHeight="1">
      <c r="A54" s="65" t="str">
        <f>'课程设置'!C73</f>
        <v>FDX0320</v>
      </c>
      <c r="B54" s="100" t="str">
        <f>'课程设置'!D73</f>
        <v>自动化仪表与过程控制实训</v>
      </c>
      <c r="C54" s="78">
        <f>'课程设置'!E73</f>
        <v>2</v>
      </c>
      <c r="D54" s="78">
        <f>'课程设置'!F73</f>
        <v>0</v>
      </c>
      <c r="E54" s="78">
        <f>'课程设置'!G73</f>
        <v>0</v>
      </c>
      <c r="F54" s="78">
        <f>'课程设置'!H73</f>
        <v>0</v>
      </c>
      <c r="G54" s="78">
        <f>'课程设置'!I73</f>
        <v>0</v>
      </c>
      <c r="H54" s="78">
        <f>'课程设置'!J73</f>
        <v>6</v>
      </c>
      <c r="I54" s="77">
        <f>'课程设置'!K73</f>
        <v>0</v>
      </c>
    </row>
    <row r="55" spans="1:9" ht="16.5" customHeight="1">
      <c r="A55" s="65" t="str">
        <f>'课程设置'!C74</f>
        <v>FDX0150</v>
      </c>
      <c r="B55" s="100" t="str">
        <f>'课程设置'!D74</f>
        <v>生产实习</v>
      </c>
      <c r="C55" s="78">
        <f>'课程设置'!E74</f>
        <v>3</v>
      </c>
      <c r="D55" s="78">
        <f>'课程设置'!F74</f>
        <v>0</v>
      </c>
      <c r="E55" s="78">
        <f>'课程设置'!G74</f>
        <v>0</v>
      </c>
      <c r="F55" s="78">
        <f>'课程设置'!H74</f>
        <v>0</v>
      </c>
      <c r="G55" s="78">
        <f>'课程设置'!I74</f>
        <v>0</v>
      </c>
      <c r="H55" s="78">
        <f>'课程设置'!J74</f>
        <v>6</v>
      </c>
      <c r="I55" s="100" t="str">
        <f>'课程设置'!K74</f>
        <v>暑期</v>
      </c>
    </row>
    <row r="56" spans="1:9" ht="16.5" customHeight="1">
      <c r="A56" s="65" t="str">
        <f>'课程设置'!C56</f>
        <v>BSX0030</v>
      </c>
      <c r="B56" s="77" t="str">
        <f>'课程设置'!D56</f>
        <v>高等数学A（3）</v>
      </c>
      <c r="C56" s="78">
        <f>'课程设置'!E56</f>
        <v>4</v>
      </c>
      <c r="D56" s="78">
        <f>'课程设置'!F56</f>
        <v>64</v>
      </c>
      <c r="E56" s="78">
        <f>'课程设置'!G56</f>
        <v>64</v>
      </c>
      <c r="F56" s="78">
        <f>'课程设置'!H56</f>
        <v>0</v>
      </c>
      <c r="G56" s="78">
        <f>'课程设置'!I56</f>
        <v>4</v>
      </c>
      <c r="H56" s="78">
        <f>'课程设置'!J56</f>
        <v>6</v>
      </c>
      <c r="I56" s="77" t="str">
        <f>'课程设置'!K56</f>
        <v>选修</v>
      </c>
    </row>
    <row r="57" spans="1:9" ht="16.5" customHeight="1">
      <c r="A57" s="65">
        <f>'课程设置'!C59</f>
        <v>0</v>
      </c>
      <c r="B57" s="77" t="str">
        <f>'课程设置'!D59</f>
        <v>行政职业能力测验</v>
      </c>
      <c r="C57" s="78">
        <f>'课程设置'!E59</f>
        <v>3</v>
      </c>
      <c r="D57" s="78">
        <f>'课程设置'!F59</f>
        <v>48</v>
      </c>
      <c r="E57" s="78">
        <f>'课程设置'!G59</f>
        <v>48</v>
      </c>
      <c r="F57" s="78">
        <f>'课程设置'!H59</f>
        <v>0</v>
      </c>
      <c r="G57" s="78">
        <f>'课程设置'!I59</f>
        <v>4</v>
      </c>
      <c r="H57" s="78">
        <f>'课程设置'!J59</f>
        <v>6</v>
      </c>
      <c r="I57" s="77" t="str">
        <f>'课程设置'!K59</f>
        <v>选修</v>
      </c>
    </row>
    <row r="58" spans="1:9" ht="16.5" customHeight="1">
      <c r="A58" s="65">
        <f>'课程设置'!C60</f>
        <v>0</v>
      </c>
      <c r="B58" s="77" t="str">
        <f>'课程设置'!D60</f>
        <v>申论</v>
      </c>
      <c r="C58" s="78">
        <f>'课程设置'!E60</f>
        <v>2</v>
      </c>
      <c r="D58" s="78">
        <f>'课程设置'!F60</f>
        <v>32</v>
      </c>
      <c r="E58" s="78">
        <f>'课程设置'!G60</f>
        <v>32</v>
      </c>
      <c r="F58" s="78">
        <f>'课程设置'!H60</f>
        <v>0</v>
      </c>
      <c r="G58" s="78">
        <f>'课程设置'!I60</f>
        <v>4</v>
      </c>
      <c r="H58" s="78">
        <f>'课程设置'!J60</f>
        <v>6</v>
      </c>
      <c r="I58" s="77" t="str">
        <f>'课程设置'!K60</f>
        <v>选修</v>
      </c>
    </row>
    <row r="59" spans="1:9" ht="16.5" customHeight="1">
      <c r="A59" s="74"/>
      <c r="B59" s="79" t="s">
        <v>125</v>
      </c>
      <c r="C59" s="80">
        <f>SUM(C48:C55)</f>
        <v>20</v>
      </c>
      <c r="D59" s="82"/>
      <c r="E59" s="81"/>
      <c r="F59" s="81"/>
      <c r="G59" s="81"/>
      <c r="H59" s="83">
        <v>6</v>
      </c>
      <c r="I59" s="141"/>
    </row>
    <row r="60" spans="1:9" ht="17.25" customHeight="1">
      <c r="A60" s="74"/>
      <c r="B60" s="79" t="s">
        <v>126</v>
      </c>
      <c r="C60" s="80">
        <v>4</v>
      </c>
      <c r="D60" s="82"/>
      <c r="E60" s="81"/>
      <c r="F60" s="81"/>
      <c r="G60" s="81"/>
      <c r="H60" s="83">
        <v>6</v>
      </c>
      <c r="I60" s="141" t="s">
        <v>173</v>
      </c>
    </row>
    <row r="61" spans="1:9" ht="16.5" customHeight="1">
      <c r="A61" s="65" t="str">
        <f>'课程设置'!C12</f>
        <v>AJY0010</v>
      </c>
      <c r="B61" s="77" t="str">
        <f>'课程设置'!D12</f>
        <v>大学生就业与创业专题</v>
      </c>
      <c r="C61" s="78">
        <f>'课程设置'!E12</f>
        <v>2</v>
      </c>
      <c r="D61" s="78">
        <f>'课程设置'!F12</f>
        <v>32</v>
      </c>
      <c r="E61" s="78">
        <f>'课程设置'!G12</f>
        <v>16</v>
      </c>
      <c r="F61" s="78">
        <f>'课程设置'!H12</f>
        <v>16</v>
      </c>
      <c r="G61" s="78">
        <f>'课程设置'!I12</f>
        <v>2</v>
      </c>
      <c r="H61" s="78">
        <f>'课程设置'!J12</f>
        <v>7</v>
      </c>
      <c r="I61" s="77" t="str">
        <f>'课程设置'!K12</f>
        <v>1~7学期分散安排</v>
      </c>
    </row>
    <row r="62" spans="1:9" ht="16.5" customHeight="1">
      <c r="A62" s="65" t="str">
        <f>'课程设置'!C57</f>
        <v>BSX0120</v>
      </c>
      <c r="B62" s="77" t="str">
        <f>'课程设置'!D57</f>
        <v>线性代数B（2）</v>
      </c>
      <c r="C62" s="78">
        <f>'课程设置'!E57</f>
        <v>2</v>
      </c>
      <c r="D62" s="78">
        <f>'课程设置'!F57</f>
        <v>32</v>
      </c>
      <c r="E62" s="78">
        <f>'课程设置'!G57</f>
        <v>32</v>
      </c>
      <c r="F62" s="78">
        <f>'课程设置'!H57</f>
        <v>0</v>
      </c>
      <c r="G62" s="78">
        <f>'课程设置'!I57</f>
        <v>2</v>
      </c>
      <c r="H62" s="78">
        <f>'课程设置'!J57</f>
        <v>7</v>
      </c>
      <c r="I62" s="77" t="str">
        <f>'课程设置'!K57</f>
        <v>选修</v>
      </c>
    </row>
    <row r="63" spans="1:9" ht="16.5" customHeight="1">
      <c r="A63" s="65" t="str">
        <f>'课程设置'!C58</f>
        <v>BSX0130</v>
      </c>
      <c r="B63" s="77" t="str">
        <f>'课程设置'!D58</f>
        <v>概率论与数理统计B（2）</v>
      </c>
      <c r="C63" s="78">
        <f>'课程设置'!E58</f>
        <v>2</v>
      </c>
      <c r="D63" s="78">
        <f>'课程设置'!F58</f>
        <v>32</v>
      </c>
      <c r="E63" s="78">
        <f>'课程设置'!G58</f>
        <v>32</v>
      </c>
      <c r="F63" s="78">
        <f>'课程设置'!H58</f>
        <v>0</v>
      </c>
      <c r="G63" s="78">
        <f>'课程设置'!I58</f>
        <v>2</v>
      </c>
      <c r="H63" s="78">
        <f>'课程设置'!J58</f>
        <v>7</v>
      </c>
      <c r="I63" s="77" t="str">
        <f>'课程设置'!K58</f>
        <v>选修</v>
      </c>
    </row>
    <row r="64" spans="1:9" ht="16.5" customHeight="1">
      <c r="A64" s="65" t="str">
        <f>'课程设置'!C48</f>
        <v>EDX0024</v>
      </c>
      <c r="B64" s="100" t="str">
        <f>'课程设置'!D48</f>
        <v>现代控制理论</v>
      </c>
      <c r="C64" s="78">
        <f>'课程设置'!E48</f>
        <v>3</v>
      </c>
      <c r="D64" s="78">
        <f>'课程设置'!F48</f>
        <v>48</v>
      </c>
      <c r="E64" s="78">
        <f>'课程设置'!G48</f>
        <v>48</v>
      </c>
      <c r="F64" s="78">
        <f>'课程设置'!H48</f>
        <v>0</v>
      </c>
      <c r="G64" s="78">
        <f>'课程设置'!I48</f>
        <v>4</v>
      </c>
      <c r="H64" s="78">
        <f>'课程设置'!J48</f>
        <v>7</v>
      </c>
      <c r="I64" s="100" t="str">
        <f>'课程设置'!K48</f>
        <v>选修</v>
      </c>
    </row>
    <row r="65" spans="1:9" ht="16.5" customHeight="1">
      <c r="A65" s="65" t="str">
        <f>'课程设置'!C45</f>
        <v>EDX0424</v>
      </c>
      <c r="B65" s="100" t="str">
        <f>'课程设置'!D45</f>
        <v>电力拖动控制技术</v>
      </c>
      <c r="C65" s="78">
        <f>'课程设置'!E45</f>
        <v>4</v>
      </c>
      <c r="D65" s="78">
        <f>'课程设置'!F45</f>
        <v>64</v>
      </c>
      <c r="E65" s="78">
        <f>'课程设置'!G45</f>
        <v>48</v>
      </c>
      <c r="F65" s="78">
        <f>'课程设置'!H45</f>
        <v>16</v>
      </c>
      <c r="G65" s="78">
        <f>'课程设置'!I45</f>
        <v>4</v>
      </c>
      <c r="H65" s="78">
        <f>'课程设置'!J45</f>
        <v>7</v>
      </c>
      <c r="I65" s="100" t="str">
        <f>'课程设置'!K45</f>
        <v>选修</v>
      </c>
    </row>
    <row r="66" spans="1:9" ht="16.5" customHeight="1">
      <c r="A66" s="65" t="str">
        <f>'课程设置'!C46</f>
        <v>EDX0264</v>
      </c>
      <c r="B66" s="77" t="str">
        <f>'课程设置'!D46</f>
        <v>楼宇自动化概论</v>
      </c>
      <c r="C66" s="78">
        <f>'课程设置'!E46</f>
        <v>3</v>
      </c>
      <c r="D66" s="78">
        <f>'课程设置'!F46</f>
        <v>48</v>
      </c>
      <c r="E66" s="78">
        <f>'课程设置'!G46</f>
        <v>48</v>
      </c>
      <c r="F66" s="78">
        <f>'课程设置'!H46</f>
        <v>0</v>
      </c>
      <c r="G66" s="78">
        <f>'课程设置'!I46</f>
        <v>4</v>
      </c>
      <c r="H66" s="78">
        <f>'课程设置'!J46</f>
        <v>7</v>
      </c>
      <c r="I66" s="77" t="str">
        <f>'课程设置'!K46</f>
        <v>选修</v>
      </c>
    </row>
    <row r="67" spans="1:9" ht="16.5" customHeight="1">
      <c r="A67" s="65" t="str">
        <f>'课程设置'!C47</f>
        <v>EDX0314</v>
      </c>
      <c r="B67" s="77" t="str">
        <f>'课程设置'!D47</f>
        <v>控制电机</v>
      </c>
      <c r="C67" s="78">
        <f>'课程设置'!E47</f>
        <v>3</v>
      </c>
      <c r="D67" s="78">
        <f>'课程设置'!F47</f>
        <v>48</v>
      </c>
      <c r="E67" s="78">
        <f>'课程设置'!G47</f>
        <v>48</v>
      </c>
      <c r="F67" s="78">
        <f>'课程设置'!H47</f>
        <v>0</v>
      </c>
      <c r="G67" s="78">
        <f>'课程设置'!I47</f>
        <v>4</v>
      </c>
      <c r="H67" s="78">
        <f>'课程设置'!J47</f>
        <v>7</v>
      </c>
      <c r="I67" s="77" t="str">
        <f>'课程设置'!K47</f>
        <v>选修</v>
      </c>
    </row>
    <row r="68" spans="1:9" ht="16.5" customHeight="1">
      <c r="A68" s="65" t="str">
        <f>'课程设置'!C49</f>
        <v>EDX0444</v>
      </c>
      <c r="B68" s="77" t="str">
        <f>'课程设置'!D49</f>
        <v>测试技术</v>
      </c>
      <c r="C68" s="78">
        <f>'课程设置'!E49</f>
        <v>3</v>
      </c>
      <c r="D68" s="78">
        <f>'课程设置'!F49</f>
        <v>48</v>
      </c>
      <c r="E68" s="78">
        <f>'课程设置'!G49</f>
        <v>32</v>
      </c>
      <c r="F68" s="78">
        <f>'课程设置'!H49</f>
        <v>16</v>
      </c>
      <c r="G68" s="78">
        <f>'课程设置'!I49</f>
        <v>4</v>
      </c>
      <c r="H68" s="78">
        <f>'课程设置'!J49</f>
        <v>7</v>
      </c>
      <c r="I68" s="77" t="str">
        <f>'课程设置'!K49</f>
        <v>选修</v>
      </c>
    </row>
    <row r="69" spans="1:9" ht="16.5" customHeight="1">
      <c r="A69" s="65" t="str">
        <f>'课程设置'!C50</f>
        <v>EDX0394</v>
      </c>
      <c r="B69" s="77" t="str">
        <f>'课程设置'!D50</f>
        <v>计算机网络与应用</v>
      </c>
      <c r="C69" s="78">
        <f>'课程设置'!E50</f>
        <v>3</v>
      </c>
      <c r="D69" s="78">
        <f>'课程设置'!F50</f>
        <v>48</v>
      </c>
      <c r="E69" s="78">
        <f>'课程设置'!G50</f>
        <v>48</v>
      </c>
      <c r="F69" s="78">
        <f>'课程设置'!H50</f>
        <v>0</v>
      </c>
      <c r="G69" s="78">
        <f>'课程设置'!I50</f>
        <v>4</v>
      </c>
      <c r="H69" s="78">
        <f>'课程设置'!J50</f>
        <v>7</v>
      </c>
      <c r="I69" s="77" t="str">
        <f>'课程设置'!K50</f>
        <v>选修</v>
      </c>
    </row>
    <row r="70" spans="1:9" ht="16.5" customHeight="1">
      <c r="A70" s="65" t="str">
        <f>'课程设置'!C51</f>
        <v>EJS0005</v>
      </c>
      <c r="B70" s="77" t="str">
        <f>'课程设置'!D51</f>
        <v>C++程序设计语言</v>
      </c>
      <c r="C70" s="78">
        <f>'课程设置'!E51</f>
        <v>3</v>
      </c>
      <c r="D70" s="78">
        <f>'课程设置'!F51</f>
        <v>48</v>
      </c>
      <c r="E70" s="78">
        <f>'课程设置'!G51</f>
        <v>32</v>
      </c>
      <c r="F70" s="78">
        <f>'课程设置'!H51</f>
        <v>16</v>
      </c>
      <c r="G70" s="78">
        <f>'课程设置'!I51</f>
        <v>4</v>
      </c>
      <c r="H70" s="78">
        <f>'课程设置'!J51</f>
        <v>7</v>
      </c>
      <c r="I70" s="77" t="str">
        <f>'课程设置'!K51</f>
        <v>选修</v>
      </c>
    </row>
    <row r="71" spans="1:9" ht="16.5" customHeight="1">
      <c r="A71" s="65" t="str">
        <f>'课程设置'!C52</f>
        <v>EDX0494</v>
      </c>
      <c r="B71" s="77" t="str">
        <f>'课程设置'!D52</f>
        <v>嵌入式系统设计认证</v>
      </c>
      <c r="C71" s="78">
        <f>'课程设置'!E52</f>
        <v>3</v>
      </c>
      <c r="D71" s="78">
        <f>'课程设置'!F52</f>
        <v>48</v>
      </c>
      <c r="E71" s="78">
        <f>'课程设置'!G52</f>
        <v>32</v>
      </c>
      <c r="F71" s="78">
        <f>'课程设置'!H52</f>
        <v>16</v>
      </c>
      <c r="G71" s="78">
        <f>'课程设置'!I52</f>
        <v>4</v>
      </c>
      <c r="H71" s="78">
        <f>'课程设置'!J52</f>
        <v>7</v>
      </c>
      <c r="I71" s="77" t="str">
        <f>'课程设置'!K52</f>
        <v>选修</v>
      </c>
    </row>
    <row r="72" spans="1:9" ht="16.5" customHeight="1">
      <c r="A72" s="65" t="str">
        <f>'课程设置'!C53</f>
        <v>EDX0504</v>
      </c>
      <c r="B72" s="77" t="str">
        <f>'课程设置'!D53</f>
        <v>电子工程师认证</v>
      </c>
      <c r="C72" s="78">
        <f>'课程设置'!E53</f>
        <v>3</v>
      </c>
      <c r="D72" s="78">
        <f>'课程设置'!F53</f>
        <v>48</v>
      </c>
      <c r="E72" s="78">
        <f>'课程设置'!G53</f>
        <v>32</v>
      </c>
      <c r="F72" s="78">
        <f>'课程设置'!H53</f>
        <v>16</v>
      </c>
      <c r="G72" s="78">
        <f>'课程设置'!I53</f>
        <v>4</v>
      </c>
      <c r="H72" s="78">
        <f>'课程设置'!J53</f>
        <v>7</v>
      </c>
      <c r="I72" s="77" t="str">
        <f>'课程设置'!K53</f>
        <v>选修</v>
      </c>
    </row>
    <row r="73" spans="1:9" ht="16.5" customHeight="1">
      <c r="A73" s="65">
        <f>'课程设置'!C62</f>
        <v>0</v>
      </c>
      <c r="B73" s="77" t="str">
        <f>'课程设置'!D62</f>
        <v>经济管理类课程</v>
      </c>
      <c r="C73" s="78">
        <f>'课程设置'!E62</f>
        <v>2</v>
      </c>
      <c r="D73" s="78">
        <f>'课程设置'!F62</f>
        <v>32</v>
      </c>
      <c r="E73" s="78">
        <f>'课程设置'!G62</f>
        <v>32</v>
      </c>
      <c r="F73" s="78">
        <f>'课程设置'!H62</f>
        <v>0</v>
      </c>
      <c r="G73" s="78">
        <f>'课程设置'!I62</f>
        <v>0</v>
      </c>
      <c r="H73" s="78">
        <f>'课程设置'!J62</f>
        <v>7</v>
      </c>
      <c r="I73" s="77" t="str">
        <f>'课程设置'!K62</f>
        <v>选修</v>
      </c>
    </row>
    <row r="74" spans="1:9" ht="16.5" customHeight="1">
      <c r="A74" s="65">
        <f>'课程设置'!C63</f>
        <v>0</v>
      </c>
      <c r="B74" s="77" t="str">
        <f>'课程设置'!D63</f>
        <v>网络教学</v>
      </c>
      <c r="C74" s="78">
        <f>'课程设置'!E63</f>
        <v>2</v>
      </c>
      <c r="D74" s="78">
        <f>'课程设置'!F63</f>
        <v>32</v>
      </c>
      <c r="E74" s="78">
        <f>'课程设置'!G63</f>
        <v>32</v>
      </c>
      <c r="F74" s="78">
        <f>'课程设置'!H63</f>
        <v>0</v>
      </c>
      <c r="G74" s="78">
        <f>'课程设置'!I63</f>
        <v>0</v>
      </c>
      <c r="H74" s="78">
        <f>'课程设置'!J63</f>
        <v>7</v>
      </c>
      <c r="I74" s="77" t="str">
        <f>'课程设置'!K63</f>
        <v>选修</v>
      </c>
    </row>
    <row r="75" spans="1:9" ht="16.5" customHeight="1">
      <c r="A75" s="65" t="str">
        <f>'课程设置'!C76</f>
        <v>GDX0010</v>
      </c>
      <c r="B75" s="77" t="str">
        <f>'课程设置'!D76</f>
        <v>单片机专题实训</v>
      </c>
      <c r="C75" s="78">
        <f>'课程设置'!E76</f>
        <v>3</v>
      </c>
      <c r="D75" s="78">
        <f>'课程设置'!F76</f>
        <v>0</v>
      </c>
      <c r="E75" s="78">
        <f>'课程设置'!G76</f>
        <v>0</v>
      </c>
      <c r="F75" s="78">
        <f>'课程设置'!H76</f>
        <v>0</v>
      </c>
      <c r="G75" s="78">
        <f>'课程设置'!I76</f>
        <v>0</v>
      </c>
      <c r="H75" s="78">
        <f>'课程设置'!J76</f>
        <v>7</v>
      </c>
      <c r="I75" s="77" t="str">
        <f>'课程设置'!K76</f>
        <v>选修</v>
      </c>
    </row>
    <row r="76" spans="1:9" ht="16.5" customHeight="1">
      <c r="A76" s="65" t="str">
        <f>'课程设置'!C77</f>
        <v>GDX0020</v>
      </c>
      <c r="B76" s="77" t="str">
        <f>'课程设置'!D77</f>
        <v>电子系统设计实训</v>
      </c>
      <c r="C76" s="78">
        <f>'课程设置'!E77</f>
        <v>3</v>
      </c>
      <c r="D76" s="78">
        <f>'课程设置'!F77</f>
        <v>0</v>
      </c>
      <c r="E76" s="78">
        <f>'课程设置'!G77</f>
        <v>0</v>
      </c>
      <c r="F76" s="78">
        <f>'课程设置'!H77</f>
        <v>0</v>
      </c>
      <c r="G76" s="78">
        <f>'课程设置'!I77</f>
        <v>0</v>
      </c>
      <c r="H76" s="78">
        <f>'课程设置'!J77</f>
        <v>7</v>
      </c>
      <c r="I76" s="77" t="str">
        <f>'课程设置'!K77</f>
        <v>选修</v>
      </c>
    </row>
    <row r="77" spans="1:9" ht="16.5" customHeight="1">
      <c r="A77" s="74"/>
      <c r="B77" s="79" t="s">
        <v>125</v>
      </c>
      <c r="C77" s="80">
        <f>SUM(C63)</f>
        <v>2</v>
      </c>
      <c r="D77" s="82"/>
      <c r="E77" s="81"/>
      <c r="F77" s="81"/>
      <c r="G77" s="81"/>
      <c r="H77" s="83">
        <v>7</v>
      </c>
      <c r="I77" s="141"/>
    </row>
    <row r="78" spans="1:9" ht="27" customHeight="1">
      <c r="A78" s="74"/>
      <c r="B78" s="79" t="s">
        <v>126</v>
      </c>
      <c r="C78" s="80">
        <v>13</v>
      </c>
      <c r="D78" s="82"/>
      <c r="E78" s="81"/>
      <c r="F78" s="81"/>
      <c r="G78" s="81"/>
      <c r="H78" s="83"/>
      <c r="I78" s="141" t="s">
        <v>189</v>
      </c>
    </row>
    <row r="79" spans="1:9" ht="16.5" customHeight="1">
      <c r="A79" s="65" t="str">
        <f>'课程设置'!C75</f>
        <v>FDX0160</v>
      </c>
      <c r="B79" s="77" t="str">
        <f>'课程设置'!D75</f>
        <v>毕业设计</v>
      </c>
      <c r="C79" s="78">
        <f>'课程设置'!E75</f>
        <v>16</v>
      </c>
      <c r="D79" s="77">
        <f>'课程设置'!F75</f>
        <v>0</v>
      </c>
      <c r="E79" s="78">
        <f>'课程设置'!G75</f>
        <v>0</v>
      </c>
      <c r="F79" s="77">
        <f>'课程设置'!H75</f>
        <v>0</v>
      </c>
      <c r="G79" s="78">
        <f>'课程设置'!I75</f>
        <v>0</v>
      </c>
      <c r="H79" s="78">
        <f>'课程设置'!J75</f>
        <v>8</v>
      </c>
      <c r="I79" s="77">
        <f>'课程设置'!K75</f>
        <v>0</v>
      </c>
    </row>
    <row r="80" spans="1:9" ht="16.5" customHeight="1">
      <c r="A80" s="74"/>
      <c r="B80" s="79" t="s">
        <v>127</v>
      </c>
      <c r="C80" s="80">
        <f>SUM(C79,C77,C59,C47,C38,C29,C20,C11)</f>
        <v>147</v>
      </c>
      <c r="D80" s="217"/>
      <c r="E80" s="217"/>
      <c r="F80" s="217"/>
      <c r="G80" s="217"/>
      <c r="H80" s="217"/>
      <c r="I80" s="217"/>
    </row>
    <row r="81" spans="1:9" ht="16.5" customHeight="1">
      <c r="A81" s="74"/>
      <c r="B81" s="79" t="s">
        <v>128</v>
      </c>
      <c r="C81" s="80">
        <f>SUM(C78,C60,C39)</f>
        <v>19</v>
      </c>
      <c r="D81" s="217"/>
      <c r="E81" s="217"/>
      <c r="F81" s="217"/>
      <c r="G81" s="217"/>
      <c r="H81" s="217"/>
      <c r="I81" s="217"/>
    </row>
    <row r="82" spans="1:9" ht="16.5" customHeight="1">
      <c r="A82" s="74"/>
      <c r="B82" s="79" t="s">
        <v>129</v>
      </c>
      <c r="C82" s="80">
        <f>SUM(C80:C81)</f>
        <v>166</v>
      </c>
      <c r="D82" s="217"/>
      <c r="E82" s="217"/>
      <c r="F82" s="217"/>
      <c r="G82" s="217"/>
      <c r="H82" s="217"/>
      <c r="I82" s="217"/>
    </row>
    <row r="83" ht="16.5" customHeight="1"/>
    <row r="84" ht="16.5" customHeight="1"/>
  </sheetData>
  <sheetProtection/>
  <mergeCells count="4">
    <mergeCell ref="A1:I1"/>
    <mergeCell ref="D80:I80"/>
    <mergeCell ref="D81:I81"/>
    <mergeCell ref="D82:I82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fangmin</dc:creator>
  <cp:keywords/>
  <dc:description/>
  <cp:lastModifiedBy>jinhu.me</cp:lastModifiedBy>
  <cp:lastPrinted>2013-05-14T10:30:03Z</cp:lastPrinted>
  <dcterms:created xsi:type="dcterms:W3CDTF">2005-09-06T01:17:34Z</dcterms:created>
  <dcterms:modified xsi:type="dcterms:W3CDTF">2013-11-07T06:32:10Z</dcterms:modified>
  <cp:category/>
  <cp:version/>
  <cp:contentType/>
  <cp:contentStatus/>
</cp:coreProperties>
</file>